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5" yWindow="105" windowWidth="15600" windowHeight="7335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H28" i="1" l="1"/>
  <c r="I10" i="1" l="1"/>
  <c r="H10" i="1"/>
  <c r="G10" i="1"/>
  <c r="I101" i="1" l="1"/>
  <c r="H101" i="1"/>
  <c r="G101" i="1"/>
  <c r="I97" i="1"/>
  <c r="H97" i="1"/>
  <c r="G97" i="1"/>
  <c r="I28" i="1"/>
  <c r="G28" i="1"/>
  <c r="I92" i="1" l="1"/>
  <c r="H92" i="1"/>
  <c r="I36" i="1"/>
  <c r="H36" i="1"/>
  <c r="I105" i="1"/>
  <c r="H105" i="1"/>
  <c r="G105" i="1"/>
  <c r="G92" i="1"/>
  <c r="I87" i="1"/>
  <c r="H87" i="1"/>
  <c r="G87" i="1"/>
  <c r="I62" i="1"/>
  <c r="H62" i="1"/>
  <c r="G62" i="1"/>
  <c r="I47" i="1"/>
  <c r="H47" i="1"/>
  <c r="G36" i="1"/>
  <c r="H82" i="1" l="1"/>
  <c r="H115" i="1" s="1"/>
  <c r="I82" i="1"/>
  <c r="I115" i="1" s="1"/>
  <c r="H110" i="1"/>
  <c r="I110" i="1"/>
  <c r="G110" i="1"/>
  <c r="G82" i="1" l="1"/>
  <c r="G115" i="1" s="1"/>
</calcChain>
</file>

<file path=xl/sharedStrings.xml><?xml version="1.0" encoding="utf-8"?>
<sst xmlns="http://schemas.openxmlformats.org/spreadsheetml/2006/main" count="327" uniqueCount="167">
  <si>
    <t>№ п/п</t>
  </si>
  <si>
    <t xml:space="preserve">Наименование </t>
  </si>
  <si>
    <t>ЦСР</t>
  </si>
  <si>
    <t>РЗ</t>
  </si>
  <si>
    <t>ПР</t>
  </si>
  <si>
    <t>ВР</t>
  </si>
  <si>
    <t>01 0 00 00000</t>
  </si>
  <si>
    <t>Иные закупки товаров, работ и услуг для обеспечения государственных (муниципальных) нужд</t>
  </si>
  <si>
    <t>Социальные выплаты гражданам, кроме публичных нормативных социальных выплат</t>
  </si>
  <si>
    <t>03 0 00 00000</t>
  </si>
  <si>
    <t>Центральный аппарат</t>
  </si>
  <si>
    <t>04 0 00 00000</t>
  </si>
  <si>
    <t>05 0 00 00000</t>
  </si>
  <si>
    <t>07 0 00 00000</t>
  </si>
  <si>
    <t>09 0 00 00000</t>
  </si>
  <si>
    <t>Глава муниципального образования</t>
  </si>
  <si>
    <t>Непрограммные мероприятия</t>
  </si>
  <si>
    <t>77 0 00 00000</t>
  </si>
  <si>
    <t>77 1 00 00000</t>
  </si>
  <si>
    <t>77 1 00 10020</t>
  </si>
  <si>
    <t>77 4 00 00000</t>
  </si>
  <si>
    <t>Условно утвержденные расходы</t>
  </si>
  <si>
    <t>Итого</t>
  </si>
  <si>
    <t>01</t>
  </si>
  <si>
    <t>02</t>
  </si>
  <si>
    <t>09</t>
  </si>
  <si>
    <t>03</t>
  </si>
  <si>
    <t>04</t>
  </si>
  <si>
    <t>08</t>
  </si>
  <si>
    <t>05</t>
  </si>
  <si>
    <t>06</t>
  </si>
  <si>
    <t>10</t>
  </si>
  <si>
    <t>13</t>
  </si>
  <si>
    <t>2023 год</t>
  </si>
  <si>
    <t>12</t>
  </si>
  <si>
    <t>14</t>
  </si>
  <si>
    <t>Муниципальная программа «Благоустроиство территорииАдминистрации Домбаровский сельсовет на 2020-2025 годы»</t>
  </si>
  <si>
    <t>Мероприятия по уличному свещению</t>
  </si>
  <si>
    <t>Мероприятия по озеленению</t>
  </si>
  <si>
    <t>Мероприятия по содержанию мест захронения</t>
  </si>
  <si>
    <t>Мероприятия по прочему благоустроиству</t>
  </si>
  <si>
    <t>Муниципальная программа «Содержание дорожного фонда Администрации МО Домбаровский сельсовет на 2020-2025 годы»</t>
  </si>
  <si>
    <t>Мероприятия по содержанию автомобильных дорог</t>
  </si>
  <si>
    <t>02 0 0 00000</t>
  </si>
  <si>
    <t>Муниципальная программа «Содержание жилищно – коммунального хозяйства на территории Администрации МО Домбаровский сельсовет на 2020-2025 годы»</t>
  </si>
  <si>
    <t>Мероприятия по содержанию объектов водоснабжения</t>
  </si>
  <si>
    <t>Мероприятия по содержанию жилого фонда</t>
  </si>
  <si>
    <t>Мероприятие по содержанию муниципального нежилого фонда</t>
  </si>
  <si>
    <t>Муниципальная программа «Обеспечение пожарной безопасности и защита населения и территории от чрезвычайных ситуаций в Администрации МО Домбаровский сельсовет на 2020-2025 годы»</t>
  </si>
  <si>
    <t>Мероприятия по содержанию противопожарной техники и личного состава ДПД</t>
  </si>
  <si>
    <t>Противопожарные мероприятия</t>
  </si>
  <si>
    <t>Мероприятия по гражданской обороне и чрезвычайным ситуациям</t>
  </si>
  <si>
    <t xml:space="preserve">Другие вопросы в области национальной безопасности и правоохранительной деятельности </t>
  </si>
  <si>
    <t>Участие добровольной народной дружины в мероприятиях по охране общественного порядка, защите прав и интересов граждан от противоправных посягательств, предупреждению и пресечению правонарушений</t>
  </si>
  <si>
    <t>Муниципальная программа «Основные направления социальной                                                                      поддержки населения Муниципального образования Домбаровский сельсовет  на 2020- 2025 годы»</t>
  </si>
  <si>
    <t>Проведение и организация мероприятий</t>
  </si>
  <si>
    <t>05 0 02 00000</t>
  </si>
  <si>
    <t>Социальная поддержка отдельных категорий граждан</t>
  </si>
  <si>
    <t>Создание условий для организации досуга и обеспечения жителей поселения услугами организации культуры</t>
  </si>
  <si>
    <t>Иные межбюджетные трансферты</t>
  </si>
  <si>
    <t>Организация библиотечного обслуживания населения, комплектование и обеспечение сохранности библиотечных фондов библиотек поселения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</si>
  <si>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</si>
  <si>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11</t>
  </si>
  <si>
    <t>00</t>
  </si>
  <si>
    <t>Создание условий для развития на территории поселения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</t>
  </si>
  <si>
    <t>Муниципальная программа «Развитие малого и среднего предпринимательства в МО Домбаровский сельсовета на 2020-2025 годы»</t>
  </si>
  <si>
    <t>Проведение ежегодных конкурсов</t>
  </si>
  <si>
    <t>Мероприятия по энергосбережению и повышению энергетической эффективности</t>
  </si>
  <si>
    <t>Муниципальная  программа «Реализация муниципальной политики на территории муниципального образования Домбаровский сельсовет Домбаровского района Оренбургской области на 2020-2025 годы»</t>
  </si>
  <si>
    <t>Фонд оплаты труда и страховые взносы</t>
  </si>
  <si>
    <t>Субвенции на осуществление первичного воинского учета на территориях, где отсутствуют военные комиссариаты</t>
  </si>
  <si>
    <t>Руководство и управление в сфере установленных функций органов муниципальной власти</t>
  </si>
  <si>
    <t>Другие общегосударственные вопросы</t>
  </si>
  <si>
    <t>Уплата членских взносов в Совет (Ассоциацию) муниципальных образований Оренбургской области</t>
  </si>
  <si>
    <t xml:space="preserve">Резервный фонд </t>
  </si>
  <si>
    <t>Резервные фонды местных администраций</t>
  </si>
  <si>
    <t>Резервные средства</t>
  </si>
  <si>
    <t xml:space="preserve">                        Распределение бюджетных ассигнований бюджета муниципального образования                                       
                               по целевым статьям (муниципальным программам 
                                                  и непрограммным направлениям деятельности),
                     разделам, подразделам, группам и подгруппам видов расходов классификации расходов
                                                на 2023 год и на плановый период 2024 и 2025 годов
</t>
  </si>
  <si>
    <t>2024 год</t>
  </si>
  <si>
    <t>2025год</t>
  </si>
  <si>
    <t>Комплекс процессных мероприятий  «Прочее благоустройство»</t>
  </si>
  <si>
    <t>Комплекс процессных мероприятий  «Содержание уличного освещения»</t>
  </si>
  <si>
    <t xml:space="preserve">Комплексы процессных мероприятий </t>
  </si>
  <si>
    <t>01 4 00 00000</t>
  </si>
  <si>
    <t>01 4 01 00000</t>
  </si>
  <si>
    <t>01 4 01 00010</t>
  </si>
  <si>
    <t>Комплекс процессных мероприятий  «Озеленение территории МО»</t>
  </si>
  <si>
    <t>Комплекс процессных мероприятий  "Содержание мест захронения"</t>
  </si>
  <si>
    <t>01 4 02 00000</t>
  </si>
  <si>
    <t>01 4 03 00000</t>
  </si>
  <si>
    <t>01 4 04 00000</t>
  </si>
  <si>
    <t>01 4 04 00040</t>
  </si>
  <si>
    <t>01 4 03 00030</t>
  </si>
  <si>
    <t>01 4 02 00020</t>
  </si>
  <si>
    <t>Комплекс процессных мероприятий  «Содержание автомобильных дорог»</t>
  </si>
  <si>
    <t>02 4 0 00000</t>
  </si>
  <si>
    <t>02 4 01 00000</t>
  </si>
  <si>
    <t>02 4 01 00050</t>
  </si>
  <si>
    <t>Комплекс процессных мероприятий  «Содержание объектов водоснабжения»</t>
  </si>
  <si>
    <t>03 4 00 00000</t>
  </si>
  <si>
    <t>Комплекс процессных мероприятий  «Содержание муниципального жилого фонда»</t>
  </si>
  <si>
    <t>Комплекс процессных мероприятий  «Содержание муниципального нежилого фонда»</t>
  </si>
  <si>
    <t>03 4 01 00000</t>
  </si>
  <si>
    <t>03 4 02 00000</t>
  </si>
  <si>
    <t>03 4 03 00000</t>
  </si>
  <si>
    <t>03 4 03 00070</t>
  </si>
  <si>
    <t>04 4 00 00000</t>
  </si>
  <si>
    <t>Комплекс процессных мероприятий  «Содержание противопожарной техники и личного состава ДПД»</t>
  </si>
  <si>
    <t>Комплекс процессных мероприятий «Выполнение комплекса противопожарных мероприятий»</t>
  </si>
  <si>
    <t>03 4 01 00070</t>
  </si>
  <si>
    <t>03 4 02 00080</t>
  </si>
  <si>
    <t>04 4 01 00000</t>
  </si>
  <si>
    <t>04 4 02 00000</t>
  </si>
  <si>
    <t>Комплекс процессных мероприятий  «Финансовое обеспечение мероприятий по гражданской обороне и чрезвычайным ситуациям»</t>
  </si>
  <si>
    <t>04 4 03 00000</t>
  </si>
  <si>
    <t>04 4 04 00000</t>
  </si>
  <si>
    <t>Комплекс процессных мероприятий  «Осуществление деятельности народной дружины»</t>
  </si>
  <si>
    <t>04 4 04 00010</t>
  </si>
  <si>
    <t>04 4 01 01010</t>
  </si>
  <si>
    <t>04 4 02 01020</t>
  </si>
  <si>
    <t>04 4 03 01030</t>
  </si>
  <si>
    <t>04 4 04 01040</t>
  </si>
  <si>
    <t>Комплекс процессных мероприятий  «Финансовое обеспечение проведения и организация мероприятий социальной направленности»</t>
  </si>
  <si>
    <t>05 4 00 00000</t>
  </si>
  <si>
    <t>05 4 02 00010</t>
  </si>
  <si>
    <t>05 4 01 00000</t>
  </si>
  <si>
    <t>05 4 01 01050</t>
  </si>
  <si>
    <t>Комплекс процессных мероприятий  «Финансовое обеспечение социальной поддержки отдельных категорий граждан»</t>
  </si>
  <si>
    <t>Комплекс процессных мероприятий «Финансовое обеспечение создания условий для организации досуга и обеспечения жителей поселения услугами организации культуры»</t>
  </si>
  <si>
    <t>05 4 02 01060</t>
  </si>
  <si>
    <t>05 4 04 00000</t>
  </si>
  <si>
    <t>05 4 05 00000</t>
  </si>
  <si>
    <t>Комплекс процессных мероприятий  «Финансовое обеспечение создания условий для организации досуга и обеспечения жителей поселения услугами организации культуры»</t>
  </si>
  <si>
    <t>05 4 04 01070</t>
  </si>
  <si>
    <t>05 4 05 01090</t>
  </si>
  <si>
    <t>05 4 05 01080</t>
  </si>
  <si>
    <t>Комплекс процессных мероприятий  «Финансовое обеспечение условий для развития на территории поселения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мероприятий»</t>
  </si>
  <si>
    <t>05 4 06 00000</t>
  </si>
  <si>
    <t>05 4 06 01100</t>
  </si>
  <si>
    <t>07 4 00 00000</t>
  </si>
  <si>
    <t>Комплекс процессных мероприятий «Мероприятия по энергосбережению и повышению энергетической эффективности»</t>
  </si>
  <si>
    <t>07 4 01 00000</t>
  </si>
  <si>
    <t>07 4 01 01120</t>
  </si>
  <si>
    <t>Комплекс процессных мероприятий  «Финансовое обеспечение проведения ежегодных конкурсов»</t>
  </si>
  <si>
    <t>06 4 00 00000</t>
  </si>
  <si>
    <t>06 4 01 00000</t>
  </si>
  <si>
    <t>06 4 01 01110</t>
  </si>
  <si>
    <t>09 4 00 00000</t>
  </si>
  <si>
    <t>Комплекс процессных мероприятий  «Осуществление деятельности главы сельсовета и аппарата управления»</t>
  </si>
  <si>
    <t>09 4 01 00000</t>
  </si>
  <si>
    <t>09 4 01 10010</t>
  </si>
  <si>
    <t>09 4 01 10020</t>
  </si>
  <si>
    <t>Комплекс процессных мероприятий  «Обеспечение осуществления переданных полномочий»</t>
  </si>
  <si>
    <t>09 4 02 00000</t>
  </si>
  <si>
    <t>09 4 02 51180</t>
  </si>
  <si>
    <t>77 4 00 01140</t>
  </si>
  <si>
    <t>77 4 00 01130</t>
  </si>
  <si>
    <t>Муниципальная программа «Энергосбережения и повышения энергетической эффективности на территории муниципального образования Домбаровский сельсовет Домбаровского района на 2022-2026 годы»</t>
  </si>
  <si>
    <t>Закупка контейнеров для раздельного накопления твердых коммунальных отходов</t>
  </si>
  <si>
    <t>01 4 04 L5760</t>
  </si>
  <si>
    <t>Ликвидация стихийных свалок</t>
  </si>
  <si>
    <t>01 4 04 01180</t>
  </si>
  <si>
    <t>02 4 02 00000</t>
  </si>
  <si>
    <t>Комплекс процессных мероприятий «Ремонт автомобильных дорог за счет областных средств»</t>
  </si>
  <si>
    <t>Субсидии для софинансирования расходов по капитальному ремонту и ремонту автомобильных дорог общего пользования населенных пунктов</t>
  </si>
  <si>
    <t>02 4 02 S0410</t>
  </si>
  <si>
    <t xml:space="preserve">Приложение № 6                                                   
к решению Совета депутатов
муниципального образования Домбровский сельсовет Домбаровский район Оренбургской области                                                                                                                              от 27 декабря 2022 г. №19-2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</si>
</sst>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2" borderId="4" xfId="0" applyFont="1" applyFill="1" applyBorder="1" applyAlignment="1">
      <alignment wrapText="1"/>
    </xf>
    <xf numFmtId="0" fontId="0" fillId="2" borderId="4" xfId="0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2" borderId="4" xfId="0" applyFill="1" applyBorder="1" applyAlignment="1">
      <alignment horizontal="right" wrapText="1"/>
    </xf>
    <xf numFmtId="3" fontId="2" fillId="2" borderId="4" xfId="0" applyNumberFormat="1" applyFont="1" applyFill="1" applyBorder="1" applyAlignment="1">
      <alignment horizontal="right" wrapText="1"/>
    </xf>
    <xf numFmtId="0" fontId="3" fillId="2" borderId="4" xfId="0" applyFont="1" applyFill="1" applyBorder="1" applyAlignment="1">
      <alignment wrapText="1"/>
    </xf>
    <xf numFmtId="0" fontId="3" fillId="2" borderId="4" xfId="0" applyFont="1" applyFill="1" applyBorder="1" applyAlignment="1">
      <alignment horizontal="center" wrapText="1"/>
    </xf>
    <xf numFmtId="3" fontId="3" fillId="2" borderId="4" xfId="0" applyNumberFormat="1" applyFont="1" applyFill="1" applyBorder="1" applyAlignment="1">
      <alignment horizontal="right" wrapText="1"/>
    </xf>
    <xf numFmtId="0" fontId="4" fillId="2" borderId="4" xfId="0" applyFont="1" applyFill="1" applyBorder="1" applyAlignment="1">
      <alignment wrapText="1"/>
    </xf>
    <xf numFmtId="0" fontId="3" fillId="2" borderId="4" xfId="0" applyFont="1" applyFill="1" applyBorder="1" applyAlignment="1">
      <alignment horizontal="right" wrapText="1"/>
    </xf>
    <xf numFmtId="0" fontId="5" fillId="2" borderId="4" xfId="0" applyFont="1" applyFill="1" applyBorder="1" applyAlignment="1">
      <alignment wrapText="1"/>
    </xf>
    <xf numFmtId="0" fontId="3" fillId="2" borderId="4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3" borderId="0" xfId="0" applyFill="1"/>
    <xf numFmtId="0" fontId="0" fillId="4" borderId="3" xfId="0" applyFill="1" applyBorder="1" applyAlignment="1">
      <alignment horizontal="center" vertical="top" wrapText="1"/>
    </xf>
    <xf numFmtId="0" fontId="3" fillId="4" borderId="4" xfId="0" applyFont="1" applyFill="1" applyBorder="1" applyAlignment="1">
      <alignment wrapText="1"/>
    </xf>
    <xf numFmtId="0" fontId="3" fillId="4" borderId="4" xfId="0" applyFont="1" applyFill="1" applyBorder="1" applyAlignment="1">
      <alignment horizontal="center" wrapText="1"/>
    </xf>
    <xf numFmtId="0" fontId="0" fillId="4" borderId="4" xfId="0" applyFill="1" applyBorder="1" applyAlignment="1">
      <alignment horizontal="right" wrapText="1"/>
    </xf>
    <xf numFmtId="3" fontId="3" fillId="4" borderId="4" xfId="0" applyNumberFormat="1" applyFont="1" applyFill="1" applyBorder="1" applyAlignment="1">
      <alignment horizontal="right" wrapText="1"/>
    </xf>
    <xf numFmtId="0" fontId="0" fillId="0" borderId="0" xfId="0" applyFill="1"/>
    <xf numFmtId="0" fontId="4" fillId="4" borderId="4" xfId="0" applyFont="1" applyFill="1" applyBorder="1" applyAlignment="1">
      <alignment wrapText="1"/>
    </xf>
    <xf numFmtId="0" fontId="3" fillId="4" borderId="4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vertical="top" wrapText="1"/>
    </xf>
    <xf numFmtId="49" fontId="3" fillId="2" borderId="4" xfId="0" applyNumberFormat="1" applyFont="1" applyFill="1" applyBorder="1" applyAlignment="1">
      <alignment horizontal="right" wrapText="1"/>
    </xf>
    <xf numFmtId="49" fontId="0" fillId="2" borderId="4" xfId="0" applyNumberFormat="1" applyFill="1" applyBorder="1" applyAlignment="1">
      <alignment horizontal="right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wrapText="1"/>
    </xf>
    <xf numFmtId="0" fontId="2" fillId="4" borderId="4" xfId="0" applyFont="1" applyFill="1" applyBorder="1" applyAlignment="1">
      <alignment horizontal="center" wrapText="1"/>
    </xf>
    <xf numFmtId="3" fontId="2" fillId="4" borderId="4" xfId="0" applyNumberFormat="1" applyFont="1" applyFill="1" applyBorder="1" applyAlignment="1">
      <alignment horizontal="right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right" wrapText="1"/>
    </xf>
    <xf numFmtId="3" fontId="2" fillId="0" borderId="4" xfId="0" applyNumberFormat="1" applyFont="1" applyFill="1" applyBorder="1" applyAlignment="1">
      <alignment horizontal="right" wrapText="1"/>
    </xf>
    <xf numFmtId="0" fontId="0" fillId="2" borderId="6" xfId="0" applyFill="1" applyBorder="1" applyAlignment="1">
      <alignment horizontal="right" wrapText="1"/>
    </xf>
    <xf numFmtId="49" fontId="3" fillId="4" borderId="4" xfId="0" applyNumberFormat="1" applyFont="1" applyFill="1" applyBorder="1" applyAlignment="1">
      <alignment horizontal="right" wrapText="1"/>
    </xf>
    <xf numFmtId="49" fontId="4" fillId="2" borderId="4" xfId="0" applyNumberFormat="1" applyFont="1" applyFill="1" applyBorder="1" applyAlignment="1">
      <alignment horizontal="right" wrapText="1"/>
    </xf>
    <xf numFmtId="49" fontId="0" fillId="4" borderId="4" xfId="0" applyNumberFormat="1" applyFill="1" applyBorder="1" applyAlignment="1">
      <alignment horizontal="right" wrapText="1"/>
    </xf>
    <xf numFmtId="49" fontId="0" fillId="0" borderId="4" xfId="0" applyNumberFormat="1" applyFill="1" applyBorder="1" applyAlignment="1">
      <alignment horizontal="right" wrapText="1"/>
    </xf>
    <xf numFmtId="49" fontId="0" fillId="2" borderId="6" xfId="0" applyNumberFormat="1" applyFill="1" applyBorder="1" applyAlignment="1">
      <alignment horizontal="right" wrapText="1"/>
    </xf>
    <xf numFmtId="0" fontId="6" fillId="0" borderId="0" xfId="0" applyFont="1"/>
    <xf numFmtId="0" fontId="6" fillId="2" borderId="4" xfId="0" applyFont="1" applyFill="1" applyBorder="1" applyAlignment="1">
      <alignment horizontal="center" wrapText="1"/>
    </xf>
    <xf numFmtId="0" fontId="0" fillId="2" borderId="3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49" fontId="6" fillId="2" borderId="4" xfId="0" applyNumberFormat="1" applyFont="1" applyFill="1" applyBorder="1" applyAlignment="1">
      <alignment horizontal="right" wrapText="1"/>
    </xf>
    <xf numFmtId="0" fontId="6" fillId="2" borderId="4" xfId="0" applyFont="1" applyFill="1" applyBorder="1" applyAlignment="1">
      <alignment horizontal="right" wrapText="1"/>
    </xf>
    <xf numFmtId="0" fontId="0" fillId="2" borderId="3" xfId="0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  <xf numFmtId="0" fontId="3" fillId="2" borderId="6" xfId="0" applyFont="1" applyFill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2" borderId="7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3" fontId="3" fillId="2" borderId="6" xfId="0" applyNumberFormat="1" applyFont="1" applyFill="1" applyBorder="1" applyAlignment="1">
      <alignment horizontal="right" wrapText="1"/>
    </xf>
    <xf numFmtId="0" fontId="6" fillId="2" borderId="8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3" fontId="3" fillId="0" borderId="11" xfId="0" applyNumberFormat="1" applyFont="1" applyBorder="1" applyAlignment="1">
      <alignment horizontal="right" wrapText="1"/>
    </xf>
    <xf numFmtId="3" fontId="3" fillId="0" borderId="12" xfId="0" applyNumberFormat="1" applyFont="1" applyBorder="1" applyAlignment="1">
      <alignment horizontal="right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 vertical="top" wrapText="1"/>
    </xf>
    <xf numFmtId="49" fontId="2" fillId="2" borderId="4" xfId="0" applyNumberFormat="1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right" wrapText="1"/>
    </xf>
    <xf numFmtId="0" fontId="2" fillId="2" borderId="9" xfId="0" applyFont="1" applyFill="1" applyBorder="1" applyAlignment="1">
      <alignment horizontal="right" wrapText="1"/>
    </xf>
    <xf numFmtId="0" fontId="2" fillId="2" borderId="6" xfId="0" applyFont="1" applyFill="1" applyBorder="1" applyAlignment="1">
      <alignment horizontal="left" wrapText="1"/>
    </xf>
    <xf numFmtId="0" fontId="0" fillId="0" borderId="7" xfId="0" applyBorder="1"/>
    <xf numFmtId="49" fontId="3" fillId="2" borderId="11" xfId="0" applyNumberFormat="1" applyFont="1" applyFill="1" applyBorder="1" applyAlignment="1">
      <alignment horizontal="right" wrapText="1"/>
    </xf>
    <xf numFmtId="0" fontId="3" fillId="2" borderId="11" xfId="0" applyFont="1" applyFill="1" applyBorder="1" applyAlignment="1">
      <alignment horizontal="right" wrapText="1"/>
    </xf>
    <xf numFmtId="3" fontId="3" fillId="0" borderId="7" xfId="0" applyNumberFormat="1" applyFont="1" applyBorder="1"/>
    <xf numFmtId="0" fontId="4" fillId="0" borderId="13" xfId="0" applyFont="1" applyBorder="1"/>
    <xf numFmtId="0" fontId="3" fillId="2" borderId="9" xfId="0" applyFont="1" applyFill="1" applyBorder="1" applyAlignment="1">
      <alignment wrapText="1"/>
    </xf>
    <xf numFmtId="0" fontId="4" fillId="0" borderId="0" xfId="0" applyFont="1"/>
    <xf numFmtId="3" fontId="3" fillId="4" borderId="4" xfId="0" applyNumberFormat="1" applyFont="1" applyFill="1" applyBorder="1" applyAlignment="1">
      <alignment horizontal="center" wrapText="1"/>
    </xf>
    <xf numFmtId="0" fontId="3" fillId="2" borderId="14" xfId="0" applyFont="1" applyFill="1" applyBorder="1" applyAlignment="1">
      <alignment wrapText="1"/>
    </xf>
    <xf numFmtId="0" fontId="4" fillId="0" borderId="15" xfId="0" applyFont="1" applyBorder="1"/>
    <xf numFmtId="3" fontId="3" fillId="2" borderId="4" xfId="0" applyNumberFormat="1" applyFont="1" applyFill="1" applyBorder="1" applyAlignment="1">
      <alignment horizontal="center" wrapText="1"/>
    </xf>
    <xf numFmtId="0" fontId="4" fillId="0" borderId="16" xfId="0" applyFont="1" applyBorder="1"/>
    <xf numFmtId="0" fontId="3" fillId="2" borderId="17" xfId="0" applyFont="1" applyFill="1" applyBorder="1" applyAlignment="1">
      <alignment wrapText="1"/>
    </xf>
    <xf numFmtId="0" fontId="3" fillId="2" borderId="13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wrapText="1"/>
    </xf>
    <xf numFmtId="0" fontId="4" fillId="0" borderId="13" xfId="0" applyFont="1" applyBorder="1" applyAlignment="1">
      <alignment vertical="top" wrapText="1"/>
    </xf>
    <xf numFmtId="0" fontId="3" fillId="2" borderId="18" xfId="0" applyFont="1" applyFill="1" applyBorder="1" applyAlignment="1">
      <alignment wrapText="1"/>
    </xf>
    <xf numFmtId="0" fontId="3" fillId="2" borderId="19" xfId="0" applyFont="1" applyFill="1" applyBorder="1" applyAlignment="1">
      <alignment wrapText="1"/>
    </xf>
    <xf numFmtId="0" fontId="1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5"/>
  <sheetViews>
    <sheetView tabSelected="1" topLeftCell="A43" zoomScale="90" zoomScaleNormal="90" workbookViewId="0">
      <selection activeCell="H49" sqref="H49"/>
    </sheetView>
  </sheetViews>
  <sheetFormatPr defaultRowHeight="15" x14ac:dyDescent="0.25"/>
  <cols>
    <col min="1" max="1" width="4.7109375" style="15" customWidth="1"/>
    <col min="2" max="2" width="43.5703125" customWidth="1"/>
    <col min="3" max="3" width="16.7109375" customWidth="1"/>
    <col min="4" max="4" width="7.7109375" customWidth="1"/>
    <col min="5" max="5" width="7.5703125" customWidth="1"/>
    <col min="6" max="6" width="7.42578125" customWidth="1"/>
    <col min="7" max="7" width="14.42578125" customWidth="1"/>
    <col min="8" max="8" width="13.42578125" customWidth="1"/>
    <col min="9" max="9" width="13.28515625" customWidth="1"/>
  </cols>
  <sheetData>
    <row r="1" spans="1:24" ht="14.45" customHeight="1" x14ac:dyDescent="0.25">
      <c r="E1" s="87" t="s">
        <v>166</v>
      </c>
      <c r="F1" s="88"/>
      <c r="G1" s="88"/>
      <c r="H1" s="88"/>
      <c r="I1" s="88"/>
    </row>
    <row r="2" spans="1:24" ht="14.45" customHeight="1" x14ac:dyDescent="0.25">
      <c r="E2" s="88"/>
      <c r="F2" s="88"/>
      <c r="G2" s="88"/>
      <c r="H2" s="88"/>
      <c r="I2" s="88"/>
    </row>
    <row r="3" spans="1:24" ht="14.45" customHeight="1" x14ac:dyDescent="0.25">
      <c r="E3" s="88"/>
      <c r="F3" s="88"/>
      <c r="G3" s="88"/>
      <c r="H3" s="88"/>
      <c r="I3" s="88"/>
    </row>
    <row r="4" spans="1:24" ht="6.95" customHeight="1" x14ac:dyDescent="0.25">
      <c r="E4" s="88"/>
      <c r="F4" s="88"/>
      <c r="G4" s="88"/>
      <c r="H4" s="88"/>
      <c r="I4" s="88"/>
    </row>
    <row r="5" spans="1:24" ht="108" customHeight="1" x14ac:dyDescent="0.25">
      <c r="E5" s="88"/>
      <c r="F5" s="88"/>
      <c r="G5" s="88"/>
      <c r="H5" s="88"/>
      <c r="I5" s="88"/>
    </row>
    <row r="6" spans="1:24" ht="14.45" customHeight="1" x14ac:dyDescent="0.25">
      <c r="A6" s="89" t="s">
        <v>77</v>
      </c>
      <c r="B6" s="90"/>
      <c r="C6" s="90"/>
      <c r="D6" s="90"/>
      <c r="E6" s="90"/>
      <c r="F6" s="90"/>
      <c r="G6" s="90"/>
      <c r="H6" s="90"/>
      <c r="I6" s="90"/>
    </row>
    <row r="7" spans="1:24" ht="95.45" customHeight="1" x14ac:dyDescent="0.25">
      <c r="A7" s="90"/>
      <c r="B7" s="90"/>
      <c r="C7" s="90"/>
      <c r="D7" s="90"/>
      <c r="E7" s="90"/>
      <c r="F7" s="90"/>
      <c r="G7" s="90"/>
      <c r="H7" s="90"/>
      <c r="I7" s="90"/>
    </row>
    <row r="8" spans="1:24" ht="15.75" thickBot="1" x14ac:dyDescent="0.3"/>
    <row r="9" spans="1:24" ht="57" thickBot="1" x14ac:dyDescent="0.3">
      <c r="A9" s="60" t="s">
        <v>0</v>
      </c>
      <c r="B9" s="61" t="s">
        <v>1</v>
      </c>
      <c r="C9" s="61" t="s">
        <v>2</v>
      </c>
      <c r="D9" s="61" t="s">
        <v>3</v>
      </c>
      <c r="E9" s="61" t="s">
        <v>4</v>
      </c>
      <c r="F9" s="61" t="s">
        <v>5</v>
      </c>
      <c r="G9" s="61" t="s">
        <v>33</v>
      </c>
      <c r="H9" s="61" t="s">
        <v>78</v>
      </c>
      <c r="I9" s="61" t="s">
        <v>79</v>
      </c>
    </row>
    <row r="10" spans="1:24" ht="79.5" thickBot="1" x14ac:dyDescent="0.3">
      <c r="A10" s="13">
        <v>1</v>
      </c>
      <c r="B10" s="1" t="s">
        <v>36</v>
      </c>
      <c r="C10" s="3" t="s">
        <v>6</v>
      </c>
      <c r="D10" s="27"/>
      <c r="E10" s="27"/>
      <c r="F10" s="4"/>
      <c r="G10" s="5">
        <f>SUM(G25,G23,G20,G17,G14)</f>
        <v>272000</v>
      </c>
      <c r="H10" s="5">
        <f>SUM(H27,H24,H22,H19,H17,H14)</f>
        <v>918200</v>
      </c>
      <c r="I10" s="5">
        <f>SUM(I27,I25,I23,I20,I17,I14)</f>
        <v>272000</v>
      </c>
    </row>
    <row r="11" spans="1:24" ht="16.5" thickBot="1" x14ac:dyDescent="0.3">
      <c r="A11" s="13"/>
      <c r="B11" s="75" t="s">
        <v>82</v>
      </c>
      <c r="C11" s="3" t="s">
        <v>83</v>
      </c>
      <c r="D11" s="27"/>
      <c r="E11" s="27"/>
      <c r="F11" s="4"/>
      <c r="G11" s="5">
        <v>272000</v>
      </c>
      <c r="H11" s="5">
        <v>918200</v>
      </c>
      <c r="I11" s="5">
        <v>272000</v>
      </c>
    </row>
    <row r="12" spans="1:24" s="16" customFormat="1" ht="32.25" thickBot="1" x14ac:dyDescent="0.3">
      <c r="A12" s="17"/>
      <c r="B12" s="18" t="s">
        <v>81</v>
      </c>
      <c r="C12" s="19" t="s">
        <v>84</v>
      </c>
      <c r="D12" s="39"/>
      <c r="E12" s="39"/>
      <c r="F12" s="20"/>
      <c r="G12" s="21">
        <v>20000</v>
      </c>
      <c r="H12" s="21">
        <v>10000</v>
      </c>
      <c r="I12" s="21">
        <v>25000</v>
      </c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</row>
    <row r="13" spans="1:24" s="16" customFormat="1" ht="16.5" thickBot="1" x14ac:dyDescent="0.3">
      <c r="A13" s="17"/>
      <c r="B13" s="18" t="s">
        <v>37</v>
      </c>
      <c r="C13" s="76" t="s">
        <v>85</v>
      </c>
      <c r="D13" s="39"/>
      <c r="E13" s="39"/>
      <c r="F13" s="20"/>
      <c r="G13" s="21">
        <v>20000</v>
      </c>
      <c r="H13" s="21">
        <v>10000</v>
      </c>
      <c r="I13" s="21">
        <v>25000</v>
      </c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</row>
    <row r="14" spans="1:24" ht="48" thickBot="1" x14ac:dyDescent="0.3">
      <c r="A14" s="17"/>
      <c r="B14" s="23" t="s">
        <v>7</v>
      </c>
      <c r="C14" s="19" t="s">
        <v>85</v>
      </c>
      <c r="D14" s="37" t="s">
        <v>29</v>
      </c>
      <c r="E14" s="37" t="s">
        <v>26</v>
      </c>
      <c r="F14" s="24">
        <v>240</v>
      </c>
      <c r="G14" s="21">
        <v>20000</v>
      </c>
      <c r="H14" s="21">
        <v>10000</v>
      </c>
      <c r="I14" s="21">
        <v>25000</v>
      </c>
    </row>
    <row r="15" spans="1:24" ht="32.25" thickBot="1" x14ac:dyDescent="0.3">
      <c r="A15" s="14"/>
      <c r="B15" s="6" t="s">
        <v>86</v>
      </c>
      <c r="C15" s="7" t="s">
        <v>88</v>
      </c>
      <c r="D15" s="27"/>
      <c r="E15" s="27"/>
      <c r="F15" s="4"/>
      <c r="G15" s="8">
        <v>10000</v>
      </c>
      <c r="H15" s="8">
        <v>10000</v>
      </c>
      <c r="I15" s="8">
        <v>0</v>
      </c>
    </row>
    <row r="16" spans="1:24" ht="16.5" thickBot="1" x14ac:dyDescent="0.3">
      <c r="A16" s="14"/>
      <c r="B16" s="6" t="s">
        <v>38</v>
      </c>
      <c r="C16" s="7" t="s">
        <v>93</v>
      </c>
      <c r="D16" s="27"/>
      <c r="E16" s="27"/>
      <c r="F16" s="4"/>
      <c r="G16" s="8">
        <v>10000</v>
      </c>
      <c r="H16" s="8">
        <v>10000</v>
      </c>
      <c r="I16" s="8">
        <v>0</v>
      </c>
    </row>
    <row r="17" spans="1:9" ht="45" customHeight="1" thickBot="1" x14ac:dyDescent="0.3">
      <c r="A17" s="14"/>
      <c r="B17" s="6" t="s">
        <v>7</v>
      </c>
      <c r="C17" s="7" t="s">
        <v>93</v>
      </c>
      <c r="D17" s="26" t="s">
        <v>29</v>
      </c>
      <c r="E17" s="26" t="s">
        <v>26</v>
      </c>
      <c r="F17" s="10">
        <v>240</v>
      </c>
      <c r="G17" s="8">
        <v>5000</v>
      </c>
      <c r="H17" s="8">
        <v>5000</v>
      </c>
      <c r="I17" s="8">
        <v>0</v>
      </c>
    </row>
    <row r="18" spans="1:9" ht="32.25" thickBot="1" x14ac:dyDescent="0.3">
      <c r="A18" s="14"/>
      <c r="B18" s="6" t="s">
        <v>87</v>
      </c>
      <c r="C18" s="7" t="s">
        <v>89</v>
      </c>
      <c r="D18" s="46"/>
      <c r="E18" s="46"/>
      <c r="F18" s="47"/>
      <c r="G18" s="8">
        <v>5000</v>
      </c>
      <c r="H18" s="8">
        <v>5000</v>
      </c>
      <c r="I18" s="8">
        <v>0</v>
      </c>
    </row>
    <row r="19" spans="1:9" ht="32.25" thickBot="1" x14ac:dyDescent="0.3">
      <c r="A19" s="14"/>
      <c r="B19" s="6" t="s">
        <v>39</v>
      </c>
      <c r="C19" s="7" t="s">
        <v>92</v>
      </c>
      <c r="D19" s="27"/>
      <c r="E19" s="27"/>
      <c r="F19" s="4"/>
      <c r="G19" s="8">
        <v>5000</v>
      </c>
      <c r="H19" s="8">
        <v>5000</v>
      </c>
      <c r="I19" s="8">
        <v>0</v>
      </c>
    </row>
    <row r="20" spans="1:9" ht="48" thickBot="1" x14ac:dyDescent="0.3">
      <c r="A20" s="14"/>
      <c r="B20" s="6" t="s">
        <v>7</v>
      </c>
      <c r="C20" s="7" t="s">
        <v>92</v>
      </c>
      <c r="D20" s="26" t="s">
        <v>29</v>
      </c>
      <c r="E20" s="26" t="s">
        <v>26</v>
      </c>
      <c r="F20" s="10">
        <v>240</v>
      </c>
      <c r="G20" s="8">
        <v>5000</v>
      </c>
      <c r="H20" s="8">
        <v>5000</v>
      </c>
      <c r="I20" s="8">
        <v>0</v>
      </c>
    </row>
    <row r="21" spans="1:9" ht="32.25" thickBot="1" x14ac:dyDescent="0.3">
      <c r="A21" s="14"/>
      <c r="B21" s="12" t="s">
        <v>80</v>
      </c>
      <c r="C21" s="7" t="s">
        <v>90</v>
      </c>
      <c r="D21" s="27"/>
      <c r="E21" s="27"/>
      <c r="F21" s="4"/>
      <c r="G21" s="8">
        <v>142000</v>
      </c>
      <c r="H21" s="8">
        <v>137000</v>
      </c>
      <c r="I21" s="8">
        <v>147000</v>
      </c>
    </row>
    <row r="22" spans="1:9" ht="32.25" thickBot="1" x14ac:dyDescent="0.3">
      <c r="A22" s="14"/>
      <c r="B22" s="50" t="s">
        <v>40</v>
      </c>
      <c r="C22" s="7" t="s">
        <v>91</v>
      </c>
      <c r="D22" s="27"/>
      <c r="E22" s="27"/>
      <c r="F22" s="4"/>
      <c r="G22" s="8">
        <v>142000</v>
      </c>
      <c r="H22" s="8">
        <v>137000</v>
      </c>
      <c r="I22" s="8">
        <v>147000</v>
      </c>
    </row>
    <row r="23" spans="1:9" ht="48" thickBot="1" x14ac:dyDescent="0.3">
      <c r="A23" s="49"/>
      <c r="B23" s="83" t="s">
        <v>7</v>
      </c>
      <c r="C23" s="7" t="s">
        <v>91</v>
      </c>
      <c r="D23" s="26" t="s">
        <v>29</v>
      </c>
      <c r="E23" s="26" t="s">
        <v>26</v>
      </c>
      <c r="F23" s="10">
        <v>240</v>
      </c>
      <c r="G23" s="8">
        <v>142000</v>
      </c>
      <c r="H23" s="8">
        <v>137000</v>
      </c>
      <c r="I23" s="8">
        <v>147000</v>
      </c>
    </row>
    <row r="24" spans="1:9" ht="16.5" thickBot="1" x14ac:dyDescent="0.3">
      <c r="A24" s="49"/>
      <c r="B24" s="73" t="s">
        <v>160</v>
      </c>
      <c r="C24" s="7" t="s">
        <v>161</v>
      </c>
      <c r="D24" s="26" t="s">
        <v>29</v>
      </c>
      <c r="E24" s="26" t="s">
        <v>26</v>
      </c>
      <c r="F24" s="10"/>
      <c r="G24" s="8">
        <v>100000</v>
      </c>
      <c r="H24" s="8">
        <v>100000</v>
      </c>
      <c r="I24" s="8">
        <v>100000</v>
      </c>
    </row>
    <row r="25" spans="1:9" ht="48" thickBot="1" x14ac:dyDescent="0.3">
      <c r="A25" s="49"/>
      <c r="B25" s="83" t="s">
        <v>7</v>
      </c>
      <c r="C25" s="7" t="s">
        <v>161</v>
      </c>
      <c r="D25" s="26" t="s">
        <v>29</v>
      </c>
      <c r="E25" s="26" t="s">
        <v>26</v>
      </c>
      <c r="F25" s="10">
        <v>240</v>
      </c>
      <c r="G25" s="8">
        <v>100000</v>
      </c>
      <c r="H25" s="8">
        <v>100000</v>
      </c>
      <c r="I25" s="8">
        <v>100000</v>
      </c>
    </row>
    <row r="26" spans="1:9" ht="39" customHeight="1" thickBot="1" x14ac:dyDescent="0.3">
      <c r="A26" s="49"/>
      <c r="B26" s="84" t="s">
        <v>158</v>
      </c>
      <c r="C26" s="7" t="s">
        <v>159</v>
      </c>
      <c r="D26" s="26" t="s">
        <v>29</v>
      </c>
      <c r="E26" s="26" t="s">
        <v>26</v>
      </c>
      <c r="F26" s="10"/>
      <c r="G26" s="8">
        <v>0</v>
      </c>
      <c r="H26" s="8">
        <v>661200</v>
      </c>
      <c r="I26" s="8">
        <v>0</v>
      </c>
    </row>
    <row r="27" spans="1:9" ht="48" thickBot="1" x14ac:dyDescent="0.3">
      <c r="A27" s="49"/>
      <c r="B27" s="83" t="s">
        <v>7</v>
      </c>
      <c r="C27" s="7" t="s">
        <v>159</v>
      </c>
      <c r="D27" s="26" t="s">
        <v>29</v>
      </c>
      <c r="E27" s="26" t="s">
        <v>26</v>
      </c>
      <c r="F27" s="10">
        <v>240</v>
      </c>
      <c r="G27" s="8">
        <v>0</v>
      </c>
      <c r="H27" s="8">
        <v>661200</v>
      </c>
      <c r="I27" s="8">
        <v>0</v>
      </c>
    </row>
    <row r="28" spans="1:9" ht="63.75" thickBot="1" x14ac:dyDescent="0.3">
      <c r="A28" s="13">
        <v>2</v>
      </c>
      <c r="B28" s="11" t="s">
        <v>41</v>
      </c>
      <c r="C28" s="3" t="s">
        <v>43</v>
      </c>
      <c r="D28" s="27"/>
      <c r="E28" s="27"/>
      <c r="F28" s="4"/>
      <c r="G28" s="5">
        <f>SUM(G29)</f>
        <v>1115397</v>
      </c>
      <c r="H28" s="5">
        <f>SUM(H29)</f>
        <v>1641747</v>
      </c>
      <c r="I28" s="5">
        <f>SUM(I29)</f>
        <v>1227550</v>
      </c>
    </row>
    <row r="29" spans="1:9" ht="16.5" thickBot="1" x14ac:dyDescent="0.3">
      <c r="A29" s="13"/>
      <c r="B29" s="78" t="s">
        <v>82</v>
      </c>
      <c r="C29" s="3" t="s">
        <v>95</v>
      </c>
      <c r="D29" s="27"/>
      <c r="E29" s="27"/>
      <c r="F29" s="4"/>
      <c r="G29" s="5">
        <v>1115397</v>
      </c>
      <c r="H29" s="5">
        <v>1641747</v>
      </c>
      <c r="I29" s="5">
        <v>1227550</v>
      </c>
    </row>
    <row r="30" spans="1:9" ht="32.25" thickBot="1" x14ac:dyDescent="0.3">
      <c r="A30" s="14"/>
      <c r="B30" s="9" t="s">
        <v>94</v>
      </c>
      <c r="C30" s="7" t="s">
        <v>96</v>
      </c>
      <c r="D30" s="27"/>
      <c r="E30" s="27"/>
      <c r="F30" s="4"/>
      <c r="G30" s="8">
        <v>1115397</v>
      </c>
      <c r="H30" s="8">
        <v>1072747</v>
      </c>
      <c r="I30" s="8">
        <v>1227550</v>
      </c>
    </row>
    <row r="31" spans="1:9" ht="32.25" thickBot="1" x14ac:dyDescent="0.3">
      <c r="A31" s="14"/>
      <c r="B31" s="9" t="s">
        <v>42</v>
      </c>
      <c r="C31" s="7" t="s">
        <v>97</v>
      </c>
      <c r="D31" s="27"/>
      <c r="E31" s="27"/>
      <c r="F31" s="4"/>
      <c r="G31" s="8">
        <v>1115397</v>
      </c>
      <c r="H31" s="8">
        <v>1072747</v>
      </c>
      <c r="I31" s="8">
        <v>1227550</v>
      </c>
    </row>
    <row r="32" spans="1:9" ht="48" thickBot="1" x14ac:dyDescent="0.3">
      <c r="A32" s="14"/>
      <c r="B32" s="77" t="s">
        <v>7</v>
      </c>
      <c r="C32" s="7" t="s">
        <v>97</v>
      </c>
      <c r="D32" s="26" t="s">
        <v>27</v>
      </c>
      <c r="E32" s="26" t="s">
        <v>25</v>
      </c>
      <c r="F32" s="10">
        <v>240</v>
      </c>
      <c r="G32" s="8">
        <v>1115397</v>
      </c>
      <c r="H32" s="8">
        <v>1072747</v>
      </c>
      <c r="I32" s="8">
        <v>1227550</v>
      </c>
    </row>
    <row r="33" spans="1:9" ht="48" thickBot="1" x14ac:dyDescent="0.3">
      <c r="A33" s="48"/>
      <c r="B33" s="86" t="s">
        <v>163</v>
      </c>
      <c r="C33" s="7" t="s">
        <v>162</v>
      </c>
      <c r="D33" s="26"/>
      <c r="E33" s="26"/>
      <c r="F33" s="10"/>
      <c r="G33" s="8">
        <v>0</v>
      </c>
      <c r="H33" s="8">
        <v>569000</v>
      </c>
      <c r="I33" s="8">
        <v>0</v>
      </c>
    </row>
    <row r="34" spans="1:9" ht="63.75" thickBot="1" x14ac:dyDescent="0.3">
      <c r="A34" s="48"/>
      <c r="B34" s="85" t="s">
        <v>164</v>
      </c>
      <c r="C34" s="7" t="s">
        <v>165</v>
      </c>
      <c r="D34" s="26"/>
      <c r="E34" s="26"/>
      <c r="F34" s="10"/>
      <c r="G34" s="8">
        <v>0</v>
      </c>
      <c r="H34" s="8">
        <v>569000</v>
      </c>
      <c r="I34" s="8">
        <v>0</v>
      </c>
    </row>
    <row r="35" spans="1:9" ht="48" thickBot="1" x14ac:dyDescent="0.3">
      <c r="A35" s="48"/>
      <c r="B35" s="86" t="s">
        <v>7</v>
      </c>
      <c r="C35" s="7" t="s">
        <v>165</v>
      </c>
      <c r="D35" s="26" t="s">
        <v>27</v>
      </c>
      <c r="E35" s="26" t="s">
        <v>25</v>
      </c>
      <c r="F35" s="10">
        <v>240</v>
      </c>
      <c r="G35" s="8">
        <v>0</v>
      </c>
      <c r="H35" s="8">
        <v>569000</v>
      </c>
      <c r="I35" s="8">
        <v>0</v>
      </c>
    </row>
    <row r="36" spans="1:9" ht="95.25" thickBot="1" x14ac:dyDescent="0.3">
      <c r="A36" s="13">
        <v>3</v>
      </c>
      <c r="B36" s="11" t="s">
        <v>44</v>
      </c>
      <c r="C36" s="3" t="s">
        <v>9</v>
      </c>
      <c r="D36" s="27"/>
      <c r="E36" s="27"/>
      <c r="F36" s="4"/>
      <c r="G36" s="5">
        <f>SUM(G40,G43,G46)</f>
        <v>521300</v>
      </c>
      <c r="H36" s="5">
        <f>SUM(H40,H43,H46)</f>
        <v>611045</v>
      </c>
      <c r="I36" s="5">
        <f>SUM(I40,I43,I46)</f>
        <v>442000</v>
      </c>
    </row>
    <row r="37" spans="1:9" ht="16.5" thickBot="1" x14ac:dyDescent="0.3">
      <c r="A37" s="13"/>
      <c r="B37" s="80" t="s">
        <v>82</v>
      </c>
      <c r="C37" s="3" t="s">
        <v>99</v>
      </c>
      <c r="D37" s="27"/>
      <c r="E37" s="27"/>
      <c r="F37" s="4"/>
      <c r="G37" s="5">
        <v>521300</v>
      </c>
      <c r="H37" s="5">
        <v>611045</v>
      </c>
      <c r="I37" s="5">
        <v>442000</v>
      </c>
    </row>
    <row r="38" spans="1:9" ht="32.25" thickBot="1" x14ac:dyDescent="0.3">
      <c r="A38" s="14"/>
      <c r="B38" s="9" t="s">
        <v>98</v>
      </c>
      <c r="C38" s="7" t="s">
        <v>102</v>
      </c>
      <c r="D38" s="27"/>
      <c r="E38" s="27"/>
      <c r="F38" s="4"/>
      <c r="G38" s="8">
        <v>100000</v>
      </c>
      <c r="H38" s="8">
        <v>98500</v>
      </c>
      <c r="I38" s="8">
        <v>100000</v>
      </c>
    </row>
    <row r="39" spans="1:9" ht="32.25" thickBot="1" x14ac:dyDescent="0.3">
      <c r="A39" s="14"/>
      <c r="B39" s="9" t="s">
        <v>45</v>
      </c>
      <c r="C39" s="7" t="s">
        <v>109</v>
      </c>
      <c r="D39" s="27"/>
      <c r="E39" s="27"/>
      <c r="F39" s="4"/>
      <c r="G39" s="8">
        <v>100000</v>
      </c>
      <c r="H39" s="8">
        <v>98500</v>
      </c>
      <c r="I39" s="8">
        <v>100000</v>
      </c>
    </row>
    <row r="40" spans="1:9" ht="48" thickBot="1" x14ac:dyDescent="0.3">
      <c r="A40" s="14"/>
      <c r="B40" s="6" t="s">
        <v>7</v>
      </c>
      <c r="C40" s="79">
        <v>3040100070</v>
      </c>
      <c r="D40" s="26" t="s">
        <v>29</v>
      </c>
      <c r="E40" s="26" t="s">
        <v>24</v>
      </c>
      <c r="F40" s="10">
        <v>240</v>
      </c>
      <c r="G40" s="8">
        <v>100000</v>
      </c>
      <c r="H40" s="8">
        <v>98500</v>
      </c>
      <c r="I40" s="8">
        <v>100000</v>
      </c>
    </row>
    <row r="41" spans="1:9" ht="48" thickBot="1" x14ac:dyDescent="0.3">
      <c r="A41" s="14"/>
      <c r="B41" s="6" t="s">
        <v>100</v>
      </c>
      <c r="C41" s="7" t="s">
        <v>103</v>
      </c>
      <c r="D41" s="27"/>
      <c r="E41" s="27"/>
      <c r="F41" s="4"/>
      <c r="G41" s="8">
        <v>100000</v>
      </c>
      <c r="H41" s="8">
        <v>100000</v>
      </c>
      <c r="I41" s="8">
        <v>100000</v>
      </c>
    </row>
    <row r="42" spans="1:9" ht="32.25" thickBot="1" x14ac:dyDescent="0.3">
      <c r="A42" s="14"/>
      <c r="B42" s="9" t="s">
        <v>46</v>
      </c>
      <c r="C42" s="7" t="s">
        <v>110</v>
      </c>
      <c r="D42" s="27"/>
      <c r="E42" s="27"/>
      <c r="F42" s="4"/>
      <c r="G42" s="8">
        <v>100000</v>
      </c>
      <c r="H42" s="8">
        <v>100000</v>
      </c>
      <c r="I42" s="8">
        <v>100000</v>
      </c>
    </row>
    <row r="43" spans="1:9" ht="48" thickBot="1" x14ac:dyDescent="0.3">
      <c r="A43" s="14"/>
      <c r="B43" s="6" t="s">
        <v>7</v>
      </c>
      <c r="C43" s="7" t="s">
        <v>110</v>
      </c>
      <c r="D43" s="26" t="s">
        <v>29</v>
      </c>
      <c r="E43" s="26" t="s">
        <v>23</v>
      </c>
      <c r="F43" s="10">
        <v>240</v>
      </c>
      <c r="G43" s="8">
        <v>100000</v>
      </c>
      <c r="H43" s="8">
        <v>100000</v>
      </c>
      <c r="I43" s="8">
        <v>100000</v>
      </c>
    </row>
    <row r="44" spans="1:9" ht="48" thickBot="1" x14ac:dyDescent="0.3">
      <c r="A44" s="14"/>
      <c r="B44" s="9" t="s">
        <v>101</v>
      </c>
      <c r="C44" s="7" t="s">
        <v>104</v>
      </c>
      <c r="D44" s="27"/>
      <c r="E44" s="27"/>
      <c r="F44" s="4"/>
      <c r="G44" s="8">
        <v>321300</v>
      </c>
      <c r="H44" s="8">
        <v>412545</v>
      </c>
      <c r="I44" s="8">
        <v>242000</v>
      </c>
    </row>
    <row r="45" spans="1:9" ht="32.25" thickBot="1" x14ac:dyDescent="0.3">
      <c r="A45" s="14"/>
      <c r="B45" s="6" t="s">
        <v>47</v>
      </c>
      <c r="C45" s="7" t="s">
        <v>105</v>
      </c>
      <c r="D45" s="27"/>
      <c r="E45" s="27"/>
      <c r="F45" s="4"/>
      <c r="G45" s="8">
        <v>321300</v>
      </c>
      <c r="H45" s="8">
        <v>412545</v>
      </c>
      <c r="I45" s="8">
        <v>242000</v>
      </c>
    </row>
    <row r="46" spans="1:9" ht="48" thickBot="1" x14ac:dyDescent="0.3">
      <c r="A46" s="14"/>
      <c r="B46" s="6" t="s">
        <v>7</v>
      </c>
      <c r="C46" s="7" t="s">
        <v>105</v>
      </c>
      <c r="D46" s="26" t="s">
        <v>23</v>
      </c>
      <c r="E46" s="26" t="s">
        <v>32</v>
      </c>
      <c r="F46" s="10">
        <v>240</v>
      </c>
      <c r="G46" s="8">
        <v>321300</v>
      </c>
      <c r="H46" s="8">
        <v>412545</v>
      </c>
      <c r="I46" s="8">
        <v>242000</v>
      </c>
    </row>
    <row r="47" spans="1:9" ht="95.25" thickBot="1" x14ac:dyDescent="0.3">
      <c r="A47" s="28">
        <v>4</v>
      </c>
      <c r="B47" s="29" t="s">
        <v>48</v>
      </c>
      <c r="C47" s="30" t="s">
        <v>11</v>
      </c>
      <c r="D47" s="39"/>
      <c r="E47" s="39"/>
      <c r="F47" s="20"/>
      <c r="G47" s="31">
        <v>240500</v>
      </c>
      <c r="H47" s="31">
        <f>SUM(H51,H54,H57,H61)</f>
        <v>186500</v>
      </c>
      <c r="I47" s="31">
        <f>SUM(I51,I54,I57,I61)</f>
        <v>82500</v>
      </c>
    </row>
    <row r="48" spans="1:9" ht="16.5" thickBot="1" x14ac:dyDescent="0.3">
      <c r="A48" s="28"/>
      <c r="B48" s="80" t="s">
        <v>82</v>
      </c>
      <c r="C48" s="30" t="s">
        <v>106</v>
      </c>
      <c r="D48" s="39"/>
      <c r="E48" s="39"/>
      <c r="F48" s="20"/>
      <c r="G48" s="31">
        <v>240500</v>
      </c>
      <c r="H48" s="31">
        <v>186500</v>
      </c>
      <c r="I48" s="31">
        <v>82500</v>
      </c>
    </row>
    <row r="49" spans="1:9" ht="48" thickBot="1" x14ac:dyDescent="0.3">
      <c r="A49" s="14"/>
      <c r="B49" s="6" t="s">
        <v>107</v>
      </c>
      <c r="C49" s="7" t="s">
        <v>111</v>
      </c>
      <c r="D49" s="27"/>
      <c r="E49" s="27"/>
      <c r="F49" s="4"/>
      <c r="G49" s="8">
        <v>112000</v>
      </c>
      <c r="H49" s="8">
        <v>100000</v>
      </c>
      <c r="I49" s="8">
        <v>50000</v>
      </c>
    </row>
    <row r="50" spans="1:9" ht="48" thickBot="1" x14ac:dyDescent="0.3">
      <c r="A50" s="14"/>
      <c r="B50" s="6" t="s">
        <v>49</v>
      </c>
      <c r="C50" s="7" t="s">
        <v>118</v>
      </c>
      <c r="D50" s="27"/>
      <c r="E50" s="27"/>
      <c r="F50" s="4"/>
      <c r="G50" s="8">
        <v>112000</v>
      </c>
      <c r="H50" s="8">
        <v>100000</v>
      </c>
      <c r="I50" s="8">
        <v>50000</v>
      </c>
    </row>
    <row r="51" spans="1:9" ht="48" thickBot="1" x14ac:dyDescent="0.3">
      <c r="A51" s="14"/>
      <c r="B51" s="6" t="s">
        <v>7</v>
      </c>
      <c r="C51" s="7" t="s">
        <v>118</v>
      </c>
      <c r="D51" s="26" t="s">
        <v>26</v>
      </c>
      <c r="E51" s="26" t="s">
        <v>31</v>
      </c>
      <c r="F51" s="10">
        <v>240</v>
      </c>
      <c r="G51" s="8">
        <v>112000</v>
      </c>
      <c r="H51" s="8">
        <v>100000</v>
      </c>
      <c r="I51" s="8">
        <v>50000</v>
      </c>
    </row>
    <row r="52" spans="1:9" ht="48" thickBot="1" x14ac:dyDescent="0.3">
      <c r="A52" s="14"/>
      <c r="B52" s="12" t="s">
        <v>108</v>
      </c>
      <c r="C52" s="7" t="s">
        <v>112</v>
      </c>
      <c r="D52" s="27"/>
      <c r="E52" s="27"/>
      <c r="F52" s="4"/>
      <c r="G52" s="8">
        <v>100000</v>
      </c>
      <c r="H52" s="8">
        <v>68000</v>
      </c>
      <c r="I52" s="8">
        <v>14000</v>
      </c>
    </row>
    <row r="53" spans="1:9" ht="16.5" thickBot="1" x14ac:dyDescent="0.3">
      <c r="A53" s="14"/>
      <c r="B53" s="6" t="s">
        <v>50</v>
      </c>
      <c r="C53" s="7" t="s">
        <v>119</v>
      </c>
      <c r="D53" s="27"/>
      <c r="E53" s="27"/>
      <c r="F53" s="4"/>
      <c r="G53" s="8">
        <v>100000</v>
      </c>
      <c r="H53" s="8">
        <v>68000</v>
      </c>
      <c r="I53" s="8">
        <v>14000</v>
      </c>
    </row>
    <row r="54" spans="1:9" ht="48" thickBot="1" x14ac:dyDescent="0.3">
      <c r="A54" s="14"/>
      <c r="B54" s="6" t="s">
        <v>7</v>
      </c>
      <c r="C54" s="7" t="s">
        <v>119</v>
      </c>
      <c r="D54" s="26" t="s">
        <v>26</v>
      </c>
      <c r="E54" s="26" t="s">
        <v>31</v>
      </c>
      <c r="F54" s="10">
        <v>240</v>
      </c>
      <c r="G54" s="8">
        <v>100000</v>
      </c>
      <c r="H54" s="8">
        <v>68000</v>
      </c>
      <c r="I54" s="8">
        <v>14000</v>
      </c>
    </row>
    <row r="55" spans="1:9" ht="63.75" thickBot="1" x14ac:dyDescent="0.3">
      <c r="A55" s="14"/>
      <c r="B55" s="6" t="s">
        <v>113</v>
      </c>
      <c r="C55" s="7" t="s">
        <v>114</v>
      </c>
      <c r="D55" s="27"/>
      <c r="E55" s="27"/>
      <c r="F55" s="4"/>
      <c r="G55" s="8">
        <v>20000</v>
      </c>
      <c r="H55" s="8">
        <v>10000</v>
      </c>
      <c r="I55" s="8">
        <v>10000</v>
      </c>
    </row>
    <row r="56" spans="1:9" ht="32.25" thickBot="1" x14ac:dyDescent="0.3">
      <c r="A56" s="14"/>
      <c r="B56" s="9" t="s">
        <v>51</v>
      </c>
      <c r="C56" s="7" t="s">
        <v>120</v>
      </c>
      <c r="D56" s="27"/>
      <c r="E56" s="27"/>
      <c r="F56" s="4"/>
      <c r="G56" s="8">
        <v>20000</v>
      </c>
      <c r="H56" s="8">
        <v>10000</v>
      </c>
      <c r="I56" s="8">
        <v>10000</v>
      </c>
    </row>
    <row r="57" spans="1:9" ht="48" thickBot="1" x14ac:dyDescent="0.3">
      <c r="A57" s="14"/>
      <c r="B57" s="6" t="s">
        <v>7</v>
      </c>
      <c r="C57" s="7" t="s">
        <v>120</v>
      </c>
      <c r="D57" s="26" t="s">
        <v>26</v>
      </c>
      <c r="E57" s="26" t="s">
        <v>31</v>
      </c>
      <c r="F57" s="10">
        <v>240</v>
      </c>
      <c r="G57" s="8">
        <v>20000</v>
      </c>
      <c r="H57" s="8">
        <v>10000</v>
      </c>
      <c r="I57" s="8">
        <v>10000</v>
      </c>
    </row>
    <row r="58" spans="1:9" ht="48" thickBot="1" x14ac:dyDescent="0.3">
      <c r="A58" s="14"/>
      <c r="B58" s="9" t="s">
        <v>52</v>
      </c>
      <c r="C58" s="7" t="s">
        <v>115</v>
      </c>
      <c r="D58" s="27"/>
      <c r="E58" s="27"/>
      <c r="F58" s="4"/>
      <c r="G58" s="8">
        <v>8500</v>
      </c>
      <c r="H58" s="8">
        <v>8500</v>
      </c>
      <c r="I58" s="8">
        <v>8500</v>
      </c>
    </row>
    <row r="59" spans="1:9" ht="48" thickBot="1" x14ac:dyDescent="0.3">
      <c r="A59" s="14"/>
      <c r="B59" s="9" t="s">
        <v>116</v>
      </c>
      <c r="C59" s="7" t="s">
        <v>121</v>
      </c>
      <c r="D59" s="26"/>
      <c r="E59" s="26"/>
      <c r="F59" s="10"/>
      <c r="G59" s="8">
        <v>8500</v>
      </c>
      <c r="H59" s="8">
        <v>8500</v>
      </c>
      <c r="I59" s="8">
        <v>8500</v>
      </c>
    </row>
    <row r="60" spans="1:9" ht="95.25" thickBot="1" x14ac:dyDescent="0.3">
      <c r="A60" s="62"/>
      <c r="B60" s="53" t="s">
        <v>53</v>
      </c>
      <c r="C60" s="56" t="s">
        <v>121</v>
      </c>
      <c r="D60" s="41"/>
      <c r="E60" s="41"/>
      <c r="F60" s="36"/>
      <c r="G60" s="54">
        <v>8500</v>
      </c>
      <c r="H60" s="54">
        <v>8500</v>
      </c>
      <c r="I60" s="54">
        <v>8500</v>
      </c>
    </row>
    <row r="61" spans="1:9" ht="48" thickBot="1" x14ac:dyDescent="0.3">
      <c r="A61" s="63"/>
      <c r="B61" s="52" t="s">
        <v>7</v>
      </c>
      <c r="C61" s="57" t="s">
        <v>117</v>
      </c>
      <c r="D61" s="70" t="s">
        <v>26</v>
      </c>
      <c r="E61" s="70" t="s">
        <v>35</v>
      </c>
      <c r="F61" s="71">
        <v>240</v>
      </c>
      <c r="G61" s="58">
        <v>8500</v>
      </c>
      <c r="H61" s="58">
        <v>8500</v>
      </c>
      <c r="I61" s="59">
        <v>8500</v>
      </c>
    </row>
    <row r="62" spans="1:9" ht="79.5" thickBot="1" x14ac:dyDescent="0.3">
      <c r="A62" s="13">
        <v>5</v>
      </c>
      <c r="B62" s="1" t="s">
        <v>54</v>
      </c>
      <c r="C62" s="3" t="s">
        <v>12</v>
      </c>
      <c r="D62" s="27"/>
      <c r="E62" s="27"/>
      <c r="F62" s="4"/>
      <c r="G62" s="5">
        <f>SUM(G64,G67,G70,G73,G75,G78,G81)</f>
        <v>4816872</v>
      </c>
      <c r="H62" s="5">
        <f>SUM(H64,H67,H70,H73,H75,H78,H81)</f>
        <v>4818700</v>
      </c>
      <c r="I62" s="5">
        <f>SUM(I64,I67,I70,I73,I75,I78,I81)</f>
        <v>4796700</v>
      </c>
    </row>
    <row r="63" spans="1:9" ht="16.5" thickBot="1" x14ac:dyDescent="0.3">
      <c r="A63" s="13"/>
      <c r="B63" s="6" t="s">
        <v>82</v>
      </c>
      <c r="C63" s="3" t="s">
        <v>123</v>
      </c>
      <c r="D63" s="27"/>
      <c r="E63" s="27"/>
      <c r="F63" s="4"/>
      <c r="G63" s="5"/>
      <c r="H63" s="5"/>
      <c r="I63" s="5"/>
    </row>
    <row r="64" spans="1:9" ht="48" thickBot="1" x14ac:dyDescent="0.3">
      <c r="A64" s="14"/>
      <c r="B64" s="6" t="s">
        <v>8</v>
      </c>
      <c r="C64" s="7" t="s">
        <v>124</v>
      </c>
      <c r="D64" s="26" t="s">
        <v>31</v>
      </c>
      <c r="E64" s="26" t="s">
        <v>26</v>
      </c>
      <c r="F64" s="10">
        <v>320</v>
      </c>
      <c r="G64" s="8">
        <v>3000</v>
      </c>
      <c r="H64" s="8">
        <v>3000</v>
      </c>
      <c r="I64" s="8">
        <v>3000</v>
      </c>
    </row>
    <row r="65" spans="1:9" ht="63.75" thickBot="1" x14ac:dyDescent="0.3">
      <c r="A65" s="14"/>
      <c r="B65" s="6" t="s">
        <v>122</v>
      </c>
      <c r="C65" s="7" t="s">
        <v>125</v>
      </c>
      <c r="D65" s="26" t="s">
        <v>23</v>
      </c>
      <c r="E65" s="26" t="s">
        <v>32</v>
      </c>
      <c r="F65" s="10"/>
      <c r="G65" s="8">
        <v>15172</v>
      </c>
      <c r="H65" s="8">
        <v>20000</v>
      </c>
      <c r="I65" s="8">
        <v>0</v>
      </c>
    </row>
    <row r="66" spans="1:9" ht="16.5" thickBot="1" x14ac:dyDescent="0.3">
      <c r="A66" s="14"/>
      <c r="B66" s="6" t="s">
        <v>55</v>
      </c>
      <c r="C66" s="7" t="s">
        <v>126</v>
      </c>
      <c r="D66" s="26" t="s">
        <v>23</v>
      </c>
      <c r="E66" s="26" t="s">
        <v>32</v>
      </c>
      <c r="F66" s="10"/>
      <c r="G66" s="8">
        <v>15172</v>
      </c>
      <c r="H66" s="8">
        <v>20000</v>
      </c>
      <c r="I66" s="8">
        <v>0</v>
      </c>
    </row>
    <row r="67" spans="1:9" ht="48" thickBot="1" x14ac:dyDescent="0.3">
      <c r="A67" s="14"/>
      <c r="B67" s="52" t="s">
        <v>7</v>
      </c>
      <c r="C67" s="7" t="s">
        <v>126</v>
      </c>
      <c r="D67" s="26" t="s">
        <v>23</v>
      </c>
      <c r="E67" s="26" t="s">
        <v>32</v>
      </c>
      <c r="F67" s="10">
        <v>240</v>
      </c>
      <c r="G67" s="8">
        <v>15172</v>
      </c>
      <c r="H67" s="8">
        <v>20000</v>
      </c>
      <c r="I67" s="8">
        <v>0</v>
      </c>
    </row>
    <row r="68" spans="1:9" ht="48" thickBot="1" x14ac:dyDescent="0.3">
      <c r="A68" s="14"/>
      <c r="B68" s="6" t="s">
        <v>127</v>
      </c>
      <c r="C68" s="7" t="s">
        <v>56</v>
      </c>
      <c r="D68" s="26" t="s">
        <v>23</v>
      </c>
      <c r="E68" s="26" t="s">
        <v>32</v>
      </c>
      <c r="F68" s="10"/>
      <c r="G68" s="8">
        <v>5000</v>
      </c>
      <c r="H68" s="8">
        <v>2000</v>
      </c>
      <c r="I68" s="8">
        <v>0</v>
      </c>
    </row>
    <row r="69" spans="1:9" ht="32.25" thickBot="1" x14ac:dyDescent="0.3">
      <c r="A69" s="14"/>
      <c r="B69" s="9" t="s">
        <v>57</v>
      </c>
      <c r="C69" s="7" t="s">
        <v>129</v>
      </c>
      <c r="D69" s="26" t="s">
        <v>23</v>
      </c>
      <c r="E69" s="26" t="s">
        <v>32</v>
      </c>
      <c r="F69" s="10"/>
      <c r="G69" s="8">
        <v>5000</v>
      </c>
      <c r="H69" s="8">
        <v>2000</v>
      </c>
      <c r="I69" s="8">
        <v>0</v>
      </c>
    </row>
    <row r="70" spans="1:9" ht="48" thickBot="1" x14ac:dyDescent="0.3">
      <c r="A70" s="14"/>
      <c r="B70" s="52" t="s">
        <v>7</v>
      </c>
      <c r="C70" s="7" t="s">
        <v>129</v>
      </c>
      <c r="D70" s="26" t="s">
        <v>23</v>
      </c>
      <c r="E70" s="26" t="s">
        <v>32</v>
      </c>
      <c r="F70" s="10">
        <v>240</v>
      </c>
      <c r="G70" s="8">
        <v>5000</v>
      </c>
      <c r="H70" s="8">
        <v>2000</v>
      </c>
      <c r="I70" s="8">
        <v>0</v>
      </c>
    </row>
    <row r="71" spans="1:9" ht="79.5" thickBot="1" x14ac:dyDescent="0.3">
      <c r="A71" s="13"/>
      <c r="B71" s="6" t="s">
        <v>128</v>
      </c>
      <c r="C71" s="7" t="s">
        <v>130</v>
      </c>
      <c r="D71" s="26" t="s">
        <v>28</v>
      </c>
      <c r="E71" s="26" t="s">
        <v>23</v>
      </c>
      <c r="F71" s="10"/>
      <c r="G71" s="8">
        <v>1798700</v>
      </c>
      <c r="H71" s="8">
        <v>1798700</v>
      </c>
      <c r="I71" s="8">
        <v>1798700</v>
      </c>
    </row>
    <row r="72" spans="1:9" ht="48" thickBot="1" x14ac:dyDescent="0.3">
      <c r="A72" s="14"/>
      <c r="B72" s="6" t="s">
        <v>58</v>
      </c>
      <c r="C72" s="7" t="s">
        <v>133</v>
      </c>
      <c r="D72" s="26" t="s">
        <v>28</v>
      </c>
      <c r="E72" s="26" t="s">
        <v>23</v>
      </c>
      <c r="F72" s="10"/>
      <c r="G72" s="8">
        <v>1798700</v>
      </c>
      <c r="H72" s="8">
        <v>1798700</v>
      </c>
      <c r="I72" s="8">
        <v>1798700</v>
      </c>
    </row>
    <row r="73" spans="1:9" ht="16.5" thickBot="1" x14ac:dyDescent="0.3">
      <c r="A73" s="14"/>
      <c r="B73" s="50" t="s">
        <v>59</v>
      </c>
      <c r="C73" s="7" t="s">
        <v>133</v>
      </c>
      <c r="D73" s="26" t="s">
        <v>28</v>
      </c>
      <c r="E73" s="26" t="s">
        <v>23</v>
      </c>
      <c r="F73" s="10">
        <v>540</v>
      </c>
      <c r="G73" s="8">
        <v>1798700</v>
      </c>
      <c r="H73" s="8">
        <v>1798700</v>
      </c>
      <c r="I73" s="8">
        <v>1798700</v>
      </c>
    </row>
    <row r="74" spans="1:9" ht="79.5" thickBot="1" x14ac:dyDescent="0.3">
      <c r="A74" s="49"/>
      <c r="B74" s="52" t="s">
        <v>60</v>
      </c>
      <c r="C74" s="7" t="s">
        <v>131</v>
      </c>
      <c r="D74" s="26" t="s">
        <v>28</v>
      </c>
      <c r="E74" s="26" t="s">
        <v>23</v>
      </c>
      <c r="F74" s="10"/>
      <c r="G74" s="8">
        <v>1722500</v>
      </c>
      <c r="H74" s="8">
        <v>1722500</v>
      </c>
      <c r="I74" s="8">
        <v>1722500</v>
      </c>
    </row>
    <row r="75" spans="1:9" s="42" customFormat="1" ht="16.5" thickBot="1" x14ac:dyDescent="0.3">
      <c r="A75" s="55"/>
      <c r="B75" s="52" t="s">
        <v>59</v>
      </c>
      <c r="C75" s="7" t="s">
        <v>134</v>
      </c>
      <c r="D75" s="26" t="s">
        <v>28</v>
      </c>
      <c r="E75" s="26" t="s">
        <v>23</v>
      </c>
      <c r="F75" s="10">
        <v>540</v>
      </c>
      <c r="G75" s="8">
        <v>1722500</v>
      </c>
      <c r="H75" s="8">
        <v>1722500</v>
      </c>
      <c r="I75" s="8">
        <v>1722500</v>
      </c>
    </row>
    <row r="76" spans="1:9" ht="79.5" thickBot="1" x14ac:dyDescent="0.3">
      <c r="A76" s="49"/>
      <c r="B76" s="51" t="s">
        <v>132</v>
      </c>
      <c r="C76" s="7" t="s">
        <v>131</v>
      </c>
      <c r="D76" s="26" t="s">
        <v>28</v>
      </c>
      <c r="E76" s="26" t="s">
        <v>27</v>
      </c>
      <c r="F76" s="10"/>
      <c r="G76" s="8">
        <v>1140900</v>
      </c>
      <c r="H76" s="8">
        <v>1140900</v>
      </c>
      <c r="I76" s="8">
        <v>1140900</v>
      </c>
    </row>
    <row r="77" spans="1:9" ht="95.25" thickBot="1" x14ac:dyDescent="0.3">
      <c r="A77" s="49"/>
      <c r="B77" s="51" t="s">
        <v>61</v>
      </c>
      <c r="C77" s="7" t="s">
        <v>135</v>
      </c>
      <c r="D77" s="26" t="s">
        <v>28</v>
      </c>
      <c r="E77" s="26" t="s">
        <v>27</v>
      </c>
      <c r="F77" s="10"/>
      <c r="G77" s="8">
        <v>1140900</v>
      </c>
      <c r="H77" s="8">
        <v>1140900</v>
      </c>
      <c r="I77" s="8">
        <v>1140900</v>
      </c>
    </row>
    <row r="78" spans="1:9" ht="16.5" thickBot="1" x14ac:dyDescent="0.3">
      <c r="A78" s="49"/>
      <c r="B78" s="52" t="s">
        <v>59</v>
      </c>
      <c r="C78" s="7" t="s">
        <v>135</v>
      </c>
      <c r="D78" s="26" t="s">
        <v>28</v>
      </c>
      <c r="E78" s="26" t="s">
        <v>27</v>
      </c>
      <c r="F78" s="10">
        <v>540</v>
      </c>
      <c r="G78" s="8">
        <v>1140900</v>
      </c>
      <c r="H78" s="8">
        <v>1140900</v>
      </c>
      <c r="I78" s="8">
        <v>1140900</v>
      </c>
    </row>
    <row r="79" spans="1:9" ht="126.75" thickBot="1" x14ac:dyDescent="0.3">
      <c r="A79" s="13"/>
      <c r="B79" s="6" t="s">
        <v>136</v>
      </c>
      <c r="C79" s="7" t="s">
        <v>137</v>
      </c>
      <c r="D79" s="26" t="s">
        <v>62</v>
      </c>
      <c r="E79" s="26" t="s">
        <v>63</v>
      </c>
      <c r="F79" s="10"/>
      <c r="G79" s="8">
        <v>131600</v>
      </c>
      <c r="H79" s="8">
        <v>131600</v>
      </c>
      <c r="I79" s="8">
        <v>131600</v>
      </c>
    </row>
    <row r="80" spans="1:9" ht="96.75" customHeight="1" thickBot="1" x14ac:dyDescent="0.3">
      <c r="A80" s="14"/>
      <c r="B80" s="12" t="s">
        <v>64</v>
      </c>
      <c r="C80" s="7" t="s">
        <v>138</v>
      </c>
      <c r="D80" s="26" t="s">
        <v>62</v>
      </c>
      <c r="E80" s="26" t="s">
        <v>23</v>
      </c>
      <c r="F80" s="10"/>
      <c r="G80" s="8">
        <v>131600</v>
      </c>
      <c r="H80" s="8">
        <v>131600</v>
      </c>
      <c r="I80" s="8">
        <v>131600</v>
      </c>
    </row>
    <row r="81" spans="1:9" ht="16.5" thickBot="1" x14ac:dyDescent="0.3">
      <c r="A81" s="14"/>
      <c r="B81" s="52" t="s">
        <v>59</v>
      </c>
      <c r="C81" s="7" t="s">
        <v>138</v>
      </c>
      <c r="D81" s="26" t="s">
        <v>62</v>
      </c>
      <c r="E81" s="26" t="s">
        <v>23</v>
      </c>
      <c r="F81" s="10">
        <v>540</v>
      </c>
      <c r="G81" s="8">
        <v>131600</v>
      </c>
      <c r="H81" s="8">
        <v>131600</v>
      </c>
      <c r="I81" s="8">
        <v>131600</v>
      </c>
    </row>
    <row r="82" spans="1:9" ht="63" customHeight="1" thickBot="1" x14ac:dyDescent="0.3">
      <c r="A82" s="13">
        <v>6</v>
      </c>
      <c r="B82" s="25" t="s">
        <v>65</v>
      </c>
      <c r="C82" s="3" t="s">
        <v>144</v>
      </c>
      <c r="D82" s="27"/>
      <c r="E82" s="27"/>
      <c r="F82" s="4"/>
      <c r="G82" s="5">
        <f>G84</f>
        <v>2000</v>
      </c>
      <c r="H82" s="5">
        <f t="shared" ref="H82:I82" si="0">H84</f>
        <v>2000</v>
      </c>
      <c r="I82" s="5">
        <f t="shared" si="0"/>
        <v>2000</v>
      </c>
    </row>
    <row r="83" spans="1:9" ht="17.25" customHeight="1" thickBot="1" x14ac:dyDescent="0.3">
      <c r="A83" s="13"/>
      <c r="B83" s="78" t="s">
        <v>82</v>
      </c>
      <c r="C83" s="3"/>
      <c r="D83" s="27"/>
      <c r="E83" s="27"/>
      <c r="F83" s="4"/>
      <c r="G83" s="5">
        <v>2000</v>
      </c>
      <c r="H83" s="5">
        <v>2000</v>
      </c>
      <c r="I83" s="5">
        <v>2000</v>
      </c>
    </row>
    <row r="84" spans="1:9" ht="48" thickBot="1" x14ac:dyDescent="0.3">
      <c r="A84" s="14"/>
      <c r="B84" s="6" t="s">
        <v>143</v>
      </c>
      <c r="C84" s="7" t="s">
        <v>145</v>
      </c>
      <c r="D84" s="27"/>
      <c r="E84" s="27"/>
      <c r="F84" s="4"/>
      <c r="G84" s="8">
        <v>2000</v>
      </c>
      <c r="H84" s="8">
        <v>2000</v>
      </c>
      <c r="I84" s="8">
        <v>2000</v>
      </c>
    </row>
    <row r="85" spans="1:9" ht="16.5" thickBot="1" x14ac:dyDescent="0.3">
      <c r="A85" s="14"/>
      <c r="B85" s="6" t="s">
        <v>66</v>
      </c>
      <c r="C85" s="7" t="s">
        <v>146</v>
      </c>
      <c r="D85" s="27"/>
      <c r="E85" s="27"/>
      <c r="F85" s="4"/>
      <c r="G85" s="8">
        <v>2000</v>
      </c>
      <c r="H85" s="8">
        <v>2000</v>
      </c>
      <c r="I85" s="8">
        <v>2000</v>
      </c>
    </row>
    <row r="86" spans="1:9" ht="48" thickBot="1" x14ac:dyDescent="0.3">
      <c r="A86" s="14"/>
      <c r="B86" s="6" t="s">
        <v>7</v>
      </c>
      <c r="C86" s="7" t="s">
        <v>146</v>
      </c>
      <c r="D86" s="26" t="s">
        <v>27</v>
      </c>
      <c r="E86" s="26" t="s">
        <v>34</v>
      </c>
      <c r="F86" s="10">
        <v>240</v>
      </c>
      <c r="G86" s="8">
        <v>2000</v>
      </c>
      <c r="H86" s="8">
        <v>2000</v>
      </c>
      <c r="I86" s="8">
        <v>2000</v>
      </c>
    </row>
    <row r="87" spans="1:9" ht="93" customHeight="1" thickBot="1" x14ac:dyDescent="0.3">
      <c r="A87" s="28">
        <v>7</v>
      </c>
      <c r="B87" s="29" t="s">
        <v>157</v>
      </c>
      <c r="C87" s="30" t="s">
        <v>13</v>
      </c>
      <c r="D87" s="39"/>
      <c r="E87" s="39"/>
      <c r="F87" s="20"/>
      <c r="G87" s="31">
        <f>SUM(G91)</f>
        <v>5000</v>
      </c>
      <c r="H87" s="31">
        <f>SUM(H91)</f>
        <v>5000</v>
      </c>
      <c r="I87" s="31">
        <f>SUM(I91)</f>
        <v>5000</v>
      </c>
    </row>
    <row r="88" spans="1:9" ht="20.25" customHeight="1" thickBot="1" x14ac:dyDescent="0.3">
      <c r="A88" s="28"/>
      <c r="B88" s="80" t="s">
        <v>82</v>
      </c>
      <c r="C88" s="30" t="s">
        <v>139</v>
      </c>
      <c r="D88" s="39"/>
      <c r="E88" s="39"/>
      <c r="F88" s="20"/>
      <c r="G88" s="31">
        <v>5000</v>
      </c>
      <c r="H88" s="31">
        <v>5000</v>
      </c>
      <c r="I88" s="31">
        <v>5000</v>
      </c>
    </row>
    <row r="89" spans="1:9" ht="63.75" thickBot="1" x14ac:dyDescent="0.3">
      <c r="A89" s="14"/>
      <c r="B89" s="6" t="s">
        <v>140</v>
      </c>
      <c r="C89" s="7" t="s">
        <v>141</v>
      </c>
      <c r="D89" s="27"/>
      <c r="E89" s="27"/>
      <c r="F89" s="4"/>
      <c r="G89" s="8">
        <v>5000</v>
      </c>
      <c r="H89" s="8">
        <v>5000</v>
      </c>
      <c r="I89" s="8">
        <v>5000</v>
      </c>
    </row>
    <row r="90" spans="1:9" ht="33" customHeight="1" thickBot="1" x14ac:dyDescent="0.3">
      <c r="A90" s="14"/>
      <c r="B90" s="6" t="s">
        <v>67</v>
      </c>
      <c r="C90" s="7" t="s">
        <v>142</v>
      </c>
      <c r="D90" s="27"/>
      <c r="E90" s="27"/>
      <c r="F90" s="4"/>
      <c r="G90" s="8">
        <v>5000</v>
      </c>
      <c r="H90" s="8">
        <v>5000</v>
      </c>
      <c r="I90" s="8">
        <v>5000</v>
      </c>
    </row>
    <row r="91" spans="1:9" ht="48" thickBot="1" x14ac:dyDescent="0.3">
      <c r="A91" s="14"/>
      <c r="B91" s="9" t="s">
        <v>7</v>
      </c>
      <c r="C91" s="7" t="s">
        <v>142</v>
      </c>
      <c r="D91" s="26" t="s">
        <v>29</v>
      </c>
      <c r="E91" s="26" t="s">
        <v>26</v>
      </c>
      <c r="F91" s="10">
        <v>240</v>
      </c>
      <c r="G91" s="8">
        <v>5000</v>
      </c>
      <c r="H91" s="8">
        <v>5000</v>
      </c>
      <c r="I91" s="8">
        <v>5000</v>
      </c>
    </row>
    <row r="92" spans="1:9" ht="95.25" thickBot="1" x14ac:dyDescent="0.3">
      <c r="A92" s="13">
        <v>8</v>
      </c>
      <c r="B92" s="11" t="s">
        <v>68</v>
      </c>
      <c r="C92" s="3" t="s">
        <v>14</v>
      </c>
      <c r="D92" s="65" t="s">
        <v>63</v>
      </c>
      <c r="E92" s="65" t="s">
        <v>63</v>
      </c>
      <c r="F92" s="66"/>
      <c r="G92" s="5">
        <f>SUM(G96,G98,G99,G100,G104)</f>
        <v>4346269</v>
      </c>
      <c r="H92" s="5">
        <f>SUM(H96,H98,H99,H100,H104)</f>
        <v>3699969</v>
      </c>
      <c r="I92" s="5">
        <f>SUM(I96,I98,I99,I100,I104)</f>
        <v>3712389</v>
      </c>
    </row>
    <row r="93" spans="1:9" ht="16.5" thickBot="1" x14ac:dyDescent="0.3">
      <c r="A93" s="14"/>
      <c r="B93" s="80" t="s">
        <v>82</v>
      </c>
      <c r="C93" s="7" t="s">
        <v>147</v>
      </c>
      <c r="D93" s="26" t="s">
        <v>23</v>
      </c>
      <c r="E93" s="26" t="s">
        <v>63</v>
      </c>
      <c r="F93" s="4"/>
      <c r="G93" s="8">
        <v>861404</v>
      </c>
      <c r="H93" s="8">
        <v>861404</v>
      </c>
      <c r="I93" s="8">
        <v>861404</v>
      </c>
    </row>
    <row r="94" spans="1:9" ht="48" thickBot="1" x14ac:dyDescent="0.3">
      <c r="A94" s="14"/>
      <c r="B94" s="9" t="s">
        <v>148</v>
      </c>
      <c r="C94" s="7" t="s">
        <v>149</v>
      </c>
      <c r="D94" s="26" t="s">
        <v>23</v>
      </c>
      <c r="E94" s="26" t="s">
        <v>63</v>
      </c>
      <c r="F94" s="4"/>
      <c r="G94" s="8">
        <v>861404</v>
      </c>
      <c r="H94" s="8">
        <v>861404</v>
      </c>
      <c r="I94" s="8">
        <v>861404</v>
      </c>
    </row>
    <row r="95" spans="1:9" ht="16.5" thickBot="1" x14ac:dyDescent="0.3">
      <c r="A95" s="44"/>
      <c r="B95" s="9" t="s">
        <v>15</v>
      </c>
      <c r="C95" s="7" t="s">
        <v>150</v>
      </c>
      <c r="D95" s="26" t="s">
        <v>23</v>
      </c>
      <c r="E95" s="26" t="s">
        <v>24</v>
      </c>
      <c r="F95" s="10"/>
      <c r="G95" s="8">
        <v>861404</v>
      </c>
      <c r="H95" s="8">
        <v>861404</v>
      </c>
      <c r="I95" s="8">
        <v>861404</v>
      </c>
    </row>
    <row r="96" spans="1:9" ht="16.5" thickBot="1" x14ac:dyDescent="0.3">
      <c r="A96" s="14"/>
      <c r="B96" s="9" t="s">
        <v>69</v>
      </c>
      <c r="C96" s="7" t="s">
        <v>150</v>
      </c>
      <c r="D96" s="26" t="s">
        <v>23</v>
      </c>
      <c r="E96" s="26" t="s">
        <v>24</v>
      </c>
      <c r="F96" s="10">
        <v>120</v>
      </c>
      <c r="G96" s="21">
        <v>861404</v>
      </c>
      <c r="H96" s="21">
        <v>861404</v>
      </c>
      <c r="I96" s="21">
        <v>861404</v>
      </c>
    </row>
    <row r="97" spans="1:9" ht="16.5" thickBot="1" x14ac:dyDescent="0.3">
      <c r="A97" s="14"/>
      <c r="B97" s="6" t="s">
        <v>10</v>
      </c>
      <c r="C97" s="7" t="s">
        <v>151</v>
      </c>
      <c r="D97" s="26" t="s">
        <v>23</v>
      </c>
      <c r="E97" s="26" t="s">
        <v>27</v>
      </c>
      <c r="F97" s="10"/>
      <c r="G97" s="8">
        <f>SUM(G100,G99,G98)</f>
        <v>3163565</v>
      </c>
      <c r="H97" s="8">
        <f>SUM(H100,H99,H98)</f>
        <v>2502365</v>
      </c>
      <c r="I97" s="8">
        <f>SUM(I100,I99,I98)</f>
        <v>2502585</v>
      </c>
    </row>
    <row r="98" spans="1:9" ht="16.5" thickBot="1" x14ac:dyDescent="0.3">
      <c r="A98" s="62"/>
      <c r="B98" s="50" t="s">
        <v>69</v>
      </c>
      <c r="C98" s="7" t="s">
        <v>151</v>
      </c>
      <c r="D98" s="26" t="s">
        <v>23</v>
      </c>
      <c r="E98" s="26" t="s">
        <v>27</v>
      </c>
      <c r="F98" s="10">
        <v>120</v>
      </c>
      <c r="G98" s="8">
        <v>2336908</v>
      </c>
      <c r="H98" s="8">
        <v>2336908</v>
      </c>
      <c r="I98" s="8">
        <v>2336908</v>
      </c>
    </row>
    <row r="99" spans="1:9" ht="50.1" customHeight="1" thickBot="1" x14ac:dyDescent="0.3">
      <c r="A99" s="63"/>
      <c r="B99" s="52" t="s">
        <v>7</v>
      </c>
      <c r="C99" s="7" t="s">
        <v>151</v>
      </c>
      <c r="D99" s="26" t="s">
        <v>23</v>
      </c>
      <c r="E99" s="26" t="s">
        <v>27</v>
      </c>
      <c r="F99" s="10">
        <v>240</v>
      </c>
      <c r="G99" s="8">
        <v>821857</v>
      </c>
      <c r="H99" s="8">
        <v>160657</v>
      </c>
      <c r="I99" s="8">
        <v>160877</v>
      </c>
    </row>
    <row r="100" spans="1:9" ht="21" customHeight="1" thickBot="1" x14ac:dyDescent="0.3">
      <c r="A100" s="64"/>
      <c r="B100" s="81" t="s">
        <v>59</v>
      </c>
      <c r="C100" s="7" t="s">
        <v>151</v>
      </c>
      <c r="D100" s="26" t="s">
        <v>23</v>
      </c>
      <c r="E100" s="26" t="s">
        <v>27</v>
      </c>
      <c r="F100" s="10">
        <v>540</v>
      </c>
      <c r="G100" s="8">
        <v>4800</v>
      </c>
      <c r="H100" s="8">
        <v>4800</v>
      </c>
      <c r="I100" s="8">
        <v>4800</v>
      </c>
    </row>
    <row r="101" spans="1:9" ht="16.5" thickBot="1" x14ac:dyDescent="0.3">
      <c r="A101" s="49"/>
      <c r="B101" s="73" t="s">
        <v>82</v>
      </c>
      <c r="C101" s="7" t="s">
        <v>147</v>
      </c>
      <c r="D101" s="65"/>
      <c r="E101" s="65"/>
      <c r="F101" s="66"/>
      <c r="G101" s="5">
        <f>SUM(G104)</f>
        <v>321300</v>
      </c>
      <c r="H101" s="5">
        <f>SUM(H104)</f>
        <v>336200</v>
      </c>
      <c r="I101" s="5">
        <f>SUM(I104)</f>
        <v>348400</v>
      </c>
    </row>
    <row r="102" spans="1:9" ht="30.6" customHeight="1" thickBot="1" x14ac:dyDescent="0.3">
      <c r="A102" s="45"/>
      <c r="B102" s="9" t="s">
        <v>152</v>
      </c>
      <c r="C102" s="7" t="s">
        <v>153</v>
      </c>
      <c r="D102" s="26" t="s">
        <v>24</v>
      </c>
      <c r="E102" s="26" t="s">
        <v>26</v>
      </c>
      <c r="F102" s="10"/>
      <c r="G102" s="8">
        <v>321300</v>
      </c>
      <c r="H102" s="8">
        <v>336200</v>
      </c>
      <c r="I102" s="8">
        <v>348400</v>
      </c>
    </row>
    <row r="103" spans="1:9" s="42" customFormat="1" ht="48" thickBot="1" x14ac:dyDescent="0.3">
      <c r="A103" s="55"/>
      <c r="B103" s="51" t="s">
        <v>70</v>
      </c>
      <c r="C103" s="7" t="s">
        <v>154</v>
      </c>
      <c r="D103" s="26" t="s">
        <v>24</v>
      </c>
      <c r="E103" s="26" t="s">
        <v>26</v>
      </c>
      <c r="F103" s="67"/>
      <c r="G103" s="72">
        <v>321300</v>
      </c>
      <c r="H103" s="72">
        <v>336200</v>
      </c>
      <c r="I103" s="72">
        <v>348400</v>
      </c>
    </row>
    <row r="104" spans="1:9" ht="16.5" thickBot="1" x14ac:dyDescent="0.3">
      <c r="A104" s="49"/>
      <c r="B104" s="51" t="s">
        <v>69</v>
      </c>
      <c r="C104" s="7" t="s">
        <v>154</v>
      </c>
      <c r="D104" s="26" t="s">
        <v>24</v>
      </c>
      <c r="E104" s="26" t="s">
        <v>26</v>
      </c>
      <c r="F104" s="10">
        <v>120</v>
      </c>
      <c r="G104" s="8">
        <v>321300</v>
      </c>
      <c r="H104" s="8">
        <v>336200</v>
      </c>
      <c r="I104" s="8">
        <v>348400</v>
      </c>
    </row>
    <row r="105" spans="1:9" ht="16.5" thickBot="1" x14ac:dyDescent="0.3">
      <c r="A105" s="32">
        <v>10</v>
      </c>
      <c r="B105" s="1" t="s">
        <v>16</v>
      </c>
      <c r="C105" s="33" t="s">
        <v>17</v>
      </c>
      <c r="D105" s="40"/>
      <c r="E105" s="40"/>
      <c r="F105" s="34"/>
      <c r="G105" s="35">
        <f>SUM(G107,G109,G112)</f>
        <v>25600</v>
      </c>
      <c r="H105" s="35">
        <f>SUM(H107,H109,H112)</f>
        <v>24600</v>
      </c>
      <c r="I105" s="35">
        <f>SUM(I107,I109,I112)</f>
        <v>24600</v>
      </c>
    </row>
    <row r="106" spans="1:9" ht="48" thickBot="1" x14ac:dyDescent="0.3">
      <c r="A106" s="14"/>
      <c r="B106" s="6" t="s">
        <v>71</v>
      </c>
      <c r="C106" s="7" t="s">
        <v>18</v>
      </c>
      <c r="D106" s="27"/>
      <c r="E106" s="27"/>
      <c r="F106" s="4"/>
      <c r="G106" s="8">
        <v>2600</v>
      </c>
      <c r="H106" s="8">
        <v>2600</v>
      </c>
      <c r="I106" s="8">
        <v>2600</v>
      </c>
    </row>
    <row r="107" spans="1:9" ht="48" thickBot="1" x14ac:dyDescent="0.3">
      <c r="A107" s="14"/>
      <c r="B107" s="52" t="s">
        <v>7</v>
      </c>
      <c r="C107" s="56" t="s">
        <v>19</v>
      </c>
      <c r="D107" s="26" t="s">
        <v>23</v>
      </c>
      <c r="E107" s="26" t="s">
        <v>30</v>
      </c>
      <c r="F107" s="10">
        <v>240</v>
      </c>
      <c r="G107" s="8">
        <v>2600</v>
      </c>
      <c r="H107" s="8">
        <v>2600</v>
      </c>
      <c r="I107" s="8">
        <v>2600</v>
      </c>
    </row>
    <row r="108" spans="1:9" ht="16.5" thickBot="1" x14ac:dyDescent="0.3">
      <c r="A108" s="14"/>
      <c r="B108" s="74" t="s">
        <v>72</v>
      </c>
      <c r="C108" s="82" t="s">
        <v>20</v>
      </c>
      <c r="D108" s="26" t="s">
        <v>23</v>
      </c>
      <c r="E108" s="26" t="s">
        <v>32</v>
      </c>
      <c r="F108" s="10"/>
      <c r="G108" s="8">
        <v>3000</v>
      </c>
      <c r="H108" s="8">
        <v>2000</v>
      </c>
      <c r="I108" s="8">
        <v>2000</v>
      </c>
    </row>
    <row r="109" spans="1:9" ht="48" thickBot="1" x14ac:dyDescent="0.3">
      <c r="A109" s="14"/>
      <c r="B109" s="6" t="s">
        <v>73</v>
      </c>
      <c r="C109" s="7" t="s">
        <v>156</v>
      </c>
      <c r="D109" s="26" t="s">
        <v>23</v>
      </c>
      <c r="E109" s="38" t="s">
        <v>32</v>
      </c>
      <c r="F109" s="10">
        <v>850</v>
      </c>
      <c r="G109" s="8">
        <v>3000</v>
      </c>
      <c r="H109" s="8">
        <v>2000</v>
      </c>
      <c r="I109" s="8">
        <v>2000</v>
      </c>
    </row>
    <row r="110" spans="1:9" ht="47.1" customHeight="1" thickBot="1" x14ac:dyDescent="0.3">
      <c r="A110" s="14"/>
      <c r="B110" s="6" t="s">
        <v>74</v>
      </c>
      <c r="C110" s="7" t="s">
        <v>20</v>
      </c>
      <c r="D110" s="26" t="s">
        <v>23</v>
      </c>
      <c r="E110" s="26" t="s">
        <v>62</v>
      </c>
      <c r="F110" s="4"/>
      <c r="G110" s="8">
        <f>G111</f>
        <v>20000</v>
      </c>
      <c r="H110" s="8">
        <f t="shared" ref="H110:I110" si="1">H111</f>
        <v>20000</v>
      </c>
      <c r="I110" s="8">
        <f t="shared" si="1"/>
        <v>20000</v>
      </c>
    </row>
    <row r="111" spans="1:9" ht="36" customHeight="1" thickBot="1" x14ac:dyDescent="0.3">
      <c r="A111" s="48"/>
      <c r="B111" s="6" t="s">
        <v>75</v>
      </c>
      <c r="C111" s="7" t="s">
        <v>155</v>
      </c>
      <c r="D111" s="26" t="s">
        <v>23</v>
      </c>
      <c r="E111" s="26" t="s">
        <v>62</v>
      </c>
      <c r="F111" s="4"/>
      <c r="G111" s="8">
        <v>20000</v>
      </c>
      <c r="H111" s="8">
        <v>20000</v>
      </c>
      <c r="I111" s="8">
        <v>20000</v>
      </c>
    </row>
    <row r="112" spans="1:9" ht="50.1" customHeight="1" thickBot="1" x14ac:dyDescent="0.3">
      <c r="A112" s="14"/>
      <c r="B112" s="6" t="s">
        <v>76</v>
      </c>
      <c r="C112" s="7" t="s">
        <v>155</v>
      </c>
      <c r="D112" s="26" t="s">
        <v>23</v>
      </c>
      <c r="E112" s="38" t="s">
        <v>62</v>
      </c>
      <c r="F112" s="10">
        <v>870</v>
      </c>
      <c r="G112" s="8">
        <v>20000</v>
      </c>
      <c r="H112" s="8">
        <v>20000</v>
      </c>
      <c r="I112" s="8">
        <v>20000</v>
      </c>
    </row>
    <row r="113" spans="1:9" ht="16.5" thickBot="1" x14ac:dyDescent="0.3">
      <c r="A113" s="14"/>
      <c r="B113" s="1" t="s">
        <v>21</v>
      </c>
      <c r="C113" s="7"/>
      <c r="D113" s="26"/>
      <c r="E113" s="38"/>
      <c r="F113" s="10"/>
      <c r="G113" s="8"/>
      <c r="H113" s="8">
        <v>267727</v>
      </c>
      <c r="I113" s="8">
        <v>537702</v>
      </c>
    </row>
    <row r="114" spans="1:9" ht="16.5" thickBot="1" x14ac:dyDescent="0.3">
      <c r="A114" s="14"/>
      <c r="B114" s="68" t="s">
        <v>22</v>
      </c>
      <c r="C114" s="2"/>
      <c r="D114" s="4"/>
      <c r="E114" s="4"/>
      <c r="F114" s="4"/>
      <c r="G114" s="4"/>
      <c r="H114" s="8"/>
      <c r="I114" s="8"/>
    </row>
    <row r="115" spans="1:9" s="42" customFormat="1" ht="16.5" thickBot="1" x14ac:dyDescent="0.3">
      <c r="A115" s="55"/>
      <c r="B115" s="69"/>
      <c r="C115" s="43"/>
      <c r="D115" s="43"/>
      <c r="E115" s="43"/>
      <c r="F115" s="43"/>
      <c r="G115" s="5">
        <f>SUM(G10,G28,G36,G47,G62,G82,G87,G92,G105)</f>
        <v>11344938</v>
      </c>
      <c r="H115" s="5">
        <f>SUM(H113,H105,H92,H87,H82,H62,H47,H36,H28,H10)</f>
        <v>12175488</v>
      </c>
      <c r="I115" s="5">
        <f>SUM(I10,I28,I36,I47,I62,I82,I87,I92,,I105,I113)</f>
        <v>11102441</v>
      </c>
    </row>
  </sheetData>
  <mergeCells count="2">
    <mergeCell ref="E1:I5"/>
    <mergeCell ref="A6:I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Бухгалтер</cp:lastModifiedBy>
  <cp:lastPrinted>2021-12-29T10:27:45Z</cp:lastPrinted>
  <dcterms:created xsi:type="dcterms:W3CDTF">2019-11-07T04:22:02Z</dcterms:created>
  <dcterms:modified xsi:type="dcterms:W3CDTF">2022-12-29T07:01:16Z</dcterms:modified>
</cp:coreProperties>
</file>